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1520" windowHeight="1108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<sst xmlns="http://schemas.openxmlformats.org/spreadsheetml/2006/main" count="75" uniqueCount="69">
  <si>
    <t>Calculation of the Payments to the Deficit Assessment Fund</t>
  </si>
  <si>
    <t>July 1, 2014 through June 30, 2015</t>
  </si>
  <si>
    <t>HOSPID</t>
  </si>
  <si>
    <t>Hospital</t>
  </si>
  <si>
    <t>Net Patient</t>
  </si>
  <si>
    <t xml:space="preserve">Monthly </t>
  </si>
  <si>
    <t>Name</t>
  </si>
  <si>
    <t xml:space="preserve">Estimated </t>
  </si>
  <si>
    <t>Revenue</t>
  </si>
  <si>
    <t>Payer</t>
  </si>
  <si>
    <t>Payments</t>
  </si>
  <si>
    <t>Gross Revenue</t>
  </si>
  <si>
    <t>Percent</t>
  </si>
  <si>
    <t>Net Revenue</t>
  </si>
  <si>
    <t>Portion</t>
  </si>
  <si>
    <t>Due</t>
  </si>
  <si>
    <t>FY 2015</t>
  </si>
  <si>
    <t>FY 2013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</si>
  <si>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</si>
  <si>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</si>
  <si>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</si>
  <si>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</si>
  <si>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</si>
  <si>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</si>
  <si>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</si>
  <si>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</si>
  <si>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</si>
  <si>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</si>
  <si>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</si>
  <si>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</si>
  <si>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</si>
  <si>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</si>
  <si>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</si>
  <si>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</si>
  <si>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</si>
  <si>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</si>
  <si>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</si>
  <si>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</si>
  <si>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</si>
  <si>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</si>
  <si>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</si>
  <si>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</si>
  <si>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</si>
  <si>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</si>
  <si>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</si>
  <si>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</si>
  <si>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</si>
  <si>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</si>
  <si>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</si>
  <si>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</si>
  <si>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</si>
  <si>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</si>
  <si>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</si>
  <si>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</si>
  <si>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</si>
  <si>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</si>
  <si>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</si>
  <si>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</si>
  <si>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</si>
  <si>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</si>
  <si>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</si>
  <si>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</si>
  <si>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</si>
  <si>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</si>
  <si>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</si>
  <si>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Levendale</t>
  </si>
  <si>
    <t>STATE-WIDE</t>
  </si>
  <si>
    <t>Total *</t>
  </si>
  <si>
    <t>*Markup will be added to amount placed in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</si>
</sst>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NumberFormat="1" applyFont="1" applyAlignment="1">
      <alignment/>
    </xf>
    <xf numFmtId="0" fontId="38" fillId="33" borderId="0" xfId="0" applyFont="1" applyFill="1" applyAlignment="1">
      <alignment horizontal="right" wrapText="1"/>
    </xf>
    <xf numFmtId="0" fontId="20" fillId="0" borderId="0" xfId="0" applyNumberFormat="1" applyFont="1" applyAlignment="1">
      <alignment/>
    </xf>
    <xf numFmtId="0" fontId="38" fillId="33" borderId="0" xfId="0" applyFont="1" applyFill="1" applyAlignment="1">
      <alignment horizontal="center" wrapText="1"/>
    </xf>
    <xf numFmtId="165" fontId="38" fillId="33" borderId="0" xfId="44" applyNumberFormat="1" applyFont="1" applyFill="1" applyAlignment="1">
      <alignment horizontal="right" wrapText="1"/>
    </xf>
    <xf numFmtId="10" fontId="0" fillId="0" borderId="0" xfId="0" applyNumberFormat="1" applyAlignment="1">
      <alignment/>
    </xf>
    <xf numFmtId="10" fontId="38" fillId="33" borderId="0" xfId="44" applyNumberFormat="1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164" fontId="38" fillId="33" borderId="12" xfId="44" applyNumberFormat="1" applyFont="1" applyFill="1" applyBorder="1" applyAlignment="1">
      <alignment wrapText="1"/>
    </xf>
    <xf numFmtId="0" fontId="38" fillId="33" borderId="11" xfId="0" applyFont="1" applyFill="1" applyBorder="1" applyAlignment="1">
      <alignment horizontal="right" wrapText="1"/>
    </xf>
    <xf numFmtId="0" fontId="38" fillId="33" borderId="10" xfId="0" applyFont="1" applyFill="1" applyBorder="1" applyAlignment="1">
      <alignment horizontal="right" wrapText="1"/>
    </xf>
    <xf numFmtId="0" fontId="38" fillId="33" borderId="10" xfId="0" applyFont="1" applyFill="1" applyBorder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0" fontId="38" fillId="33" borderId="12" xfId="0" applyFont="1" applyFill="1" applyBorder="1" applyAlignment="1">
      <alignment horizontal="right" wrapText="1"/>
    </xf>
    <xf numFmtId="0" fontId="38" fillId="33" borderId="12" xfId="0" applyFont="1" applyFill="1" applyBorder="1" applyAlignment="1">
      <alignment horizontal="left" wrapText="1"/>
    </xf>
    <xf numFmtId="6" fontId="38" fillId="33" borderId="10" xfId="0" applyNumberFormat="1" applyFont="1" applyFill="1" applyBorder="1" applyAlignment="1">
      <alignment horizontal="right" wrapText="1"/>
    </xf>
    <xf numFmtId="10" fontId="38" fillId="33" borderId="10" xfId="0" applyNumberFormat="1" applyFont="1" applyFill="1" applyBorder="1" applyAlignment="1">
      <alignment horizontal="right" wrapText="1"/>
    </xf>
    <xf numFmtId="165" fontId="38" fillId="33" borderId="10" xfId="44" applyNumberFormat="1" applyFont="1" applyFill="1" applyBorder="1" applyAlignment="1">
      <alignment horizontal="right" wrapText="1"/>
    </xf>
    <xf numFmtId="6" fontId="38" fillId="33" borderId="11" xfId="0" applyNumberFormat="1" applyFont="1" applyFill="1" applyBorder="1" applyAlignment="1">
      <alignment horizontal="right" wrapText="1"/>
    </xf>
    <xf numFmtId="10" fontId="38" fillId="33" borderId="11" xfId="0" applyNumberFormat="1" applyFont="1" applyFill="1" applyBorder="1" applyAlignment="1">
      <alignment horizontal="right" wrapText="1"/>
    </xf>
    <xf numFmtId="165" fontId="38" fillId="33" borderId="11" xfId="44" applyNumberFormat="1" applyFont="1" applyFill="1" applyBorder="1" applyAlignment="1">
      <alignment horizontal="right" wrapText="1"/>
    </xf>
    <xf numFmtId="165" fontId="38" fillId="33" borderId="12" xfId="44" applyNumberFormat="1" applyFont="1" applyFill="1" applyBorder="1" applyAlignment="1">
      <alignment horizontal="right" wrapText="1"/>
    </xf>
    <xf numFmtId="10" fontId="38" fillId="33" borderId="12" xfId="0" applyNumberFormat="1" applyFont="1" applyFill="1" applyBorder="1" applyAlignment="1">
      <alignment horizontal="right" wrapText="1"/>
    </xf>
    <xf numFmtId="6" fontId="38" fillId="33" borderId="12" xfId="0" applyNumberFormat="1" applyFont="1" applyFill="1" applyBorder="1" applyAlignment="1">
      <alignment horizontal="center" wrapText="1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Update%20FY%202015\FINAL%2062614%20Calculation%20of%20Payments2015Deficit%20Assessment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B3">
            <v>1</v>
          </cell>
          <cell r="C3" t="str">
            <v>RE</v>
          </cell>
          <cell r="D3" t="str">
            <v>REGULATE</v>
          </cell>
          <cell r="E3">
            <v>83618</v>
          </cell>
          <cell r="F3">
            <v>35308.2</v>
          </cell>
          <cell r="G3">
            <v>105617.3</v>
          </cell>
          <cell r="H3">
            <v>76807.2</v>
          </cell>
          <cell r="I3">
            <v>301350.7</v>
          </cell>
          <cell r="J3">
            <v>11034.9</v>
          </cell>
          <cell r="K3">
            <v>10647.3</v>
          </cell>
          <cell r="L3">
            <v>25236.700000000004</v>
          </cell>
          <cell r="M3">
            <v>0</v>
          </cell>
          <cell r="N3">
            <v>499</v>
          </cell>
          <cell r="O3">
            <v>7512.3</v>
          </cell>
          <cell r="P3">
            <v>54930.200000000004</v>
          </cell>
          <cell r="Q3">
            <v>1048.6</v>
          </cell>
          <cell r="R3">
            <v>247469.1</v>
          </cell>
          <cell r="S3">
            <v>0.8211996852836246</v>
          </cell>
        </row>
        <row r="4">
          <cell r="B4">
            <v>2</v>
          </cell>
          <cell r="C4" t="str">
            <v>RE</v>
          </cell>
          <cell r="D4" t="str">
            <v>REGULATE</v>
          </cell>
          <cell r="E4">
            <v>269540.4</v>
          </cell>
          <cell r="F4">
            <v>110336.4</v>
          </cell>
          <cell r="G4">
            <v>587460.1</v>
          </cell>
          <cell r="H4">
            <v>274264.6</v>
          </cell>
          <cell r="I4">
            <v>1241601.5</v>
          </cell>
          <cell r="J4">
            <v>23156.535205104807</v>
          </cell>
          <cell r="K4">
            <v>43850</v>
          </cell>
          <cell r="L4">
            <v>58430.60925</v>
          </cell>
          <cell r="M4">
            <v>0</v>
          </cell>
          <cell r="N4">
            <v>25261.906424895195</v>
          </cell>
          <cell r="O4">
            <v>53424.5</v>
          </cell>
          <cell r="P4">
            <v>204123.55088</v>
          </cell>
          <cell r="Q4">
            <v>31203</v>
          </cell>
          <cell r="R4">
            <v>1068680.94912</v>
          </cell>
          <cell r="S4">
            <v>0.8607278173552464</v>
          </cell>
        </row>
        <row r="5">
          <cell r="B5">
            <v>3</v>
          </cell>
          <cell r="C5" t="str">
            <v>RE</v>
          </cell>
          <cell r="D5" t="str">
            <v>REGULATE</v>
          </cell>
          <cell r="E5">
            <v>33139.86616</v>
          </cell>
          <cell r="F5">
            <v>27766.645740000004</v>
          </cell>
          <cell r="G5">
            <v>142399.66799999998</v>
          </cell>
          <cell r="H5">
            <v>45886.374690000004</v>
          </cell>
          <cell r="I5">
            <v>249192.55458999999</v>
          </cell>
          <cell r="J5">
            <v>16709.60314</v>
          </cell>
          <cell r="K5">
            <v>21929.91242</v>
          </cell>
          <cell r="L5">
            <v>13731.10677</v>
          </cell>
          <cell r="M5">
            <v>1461.664</v>
          </cell>
          <cell r="N5">
            <v>7566.56564</v>
          </cell>
          <cell r="O5">
            <v>-721.6928300000001</v>
          </cell>
          <cell r="P5">
            <v>60677.159139999996</v>
          </cell>
          <cell r="Q5">
            <v>16487.424</v>
          </cell>
          <cell r="R5">
            <v>205002.81944999998</v>
          </cell>
          <cell r="S5">
            <v>0.8226683168254927</v>
          </cell>
        </row>
        <row r="6">
          <cell r="B6">
            <v>4</v>
          </cell>
          <cell r="C6" t="str">
            <v>RE</v>
          </cell>
          <cell r="D6" t="str">
            <v>REGULATE</v>
          </cell>
          <cell r="E6">
            <v>133631.9</v>
          </cell>
          <cell r="F6">
            <v>42792</v>
          </cell>
          <cell r="G6">
            <v>186851.6</v>
          </cell>
          <cell r="H6">
            <v>98075.7</v>
          </cell>
          <cell r="I6">
            <v>461351.2</v>
          </cell>
          <cell r="J6">
            <v>19308.4</v>
          </cell>
          <cell r="K6">
            <v>23411.7</v>
          </cell>
          <cell r="L6">
            <v>20092.100000000002</v>
          </cell>
          <cell r="M6">
            <v>0</v>
          </cell>
          <cell r="N6">
            <v>7788.8</v>
          </cell>
          <cell r="O6">
            <v>22404.5</v>
          </cell>
          <cell r="P6">
            <v>93005.50000000001</v>
          </cell>
          <cell r="Q6">
            <v>5021.4</v>
          </cell>
          <cell r="R6">
            <v>373367.10000000003</v>
          </cell>
          <cell r="S6">
            <v>0.8092904060940993</v>
          </cell>
        </row>
        <row r="7">
          <cell r="B7">
            <v>5</v>
          </cell>
          <cell r="C7" t="str">
            <v>RE</v>
          </cell>
          <cell r="D7" t="str">
            <v>REGULATE</v>
          </cell>
          <cell r="E7">
            <v>74664.7</v>
          </cell>
          <cell r="F7">
            <v>28819.8</v>
          </cell>
          <cell r="G7">
            <v>118965.6</v>
          </cell>
          <cell r="H7">
            <v>114643.6</v>
          </cell>
          <cell r="I7">
            <v>337093.7</v>
          </cell>
          <cell r="J7">
            <v>11344.03976</v>
          </cell>
          <cell r="K7">
            <v>8974.55557</v>
          </cell>
          <cell r="L7">
            <v>29854.466109999994</v>
          </cell>
          <cell r="M7">
            <v>5259.744</v>
          </cell>
          <cell r="N7">
            <v>5496.219710000012</v>
          </cell>
          <cell r="O7">
            <v>0</v>
          </cell>
          <cell r="P7">
            <v>60929.02515</v>
          </cell>
          <cell r="Q7">
            <v>0</v>
          </cell>
          <cell r="R7">
            <v>276164.67485</v>
          </cell>
          <cell r="S7">
            <v>0.8192519612499433</v>
          </cell>
        </row>
        <row r="8">
          <cell r="B8">
            <v>6</v>
          </cell>
          <cell r="C8" t="str">
            <v>RE</v>
          </cell>
          <cell r="D8" t="str">
            <v>REGULATE</v>
          </cell>
          <cell r="E8">
            <v>22843.7</v>
          </cell>
          <cell r="F8">
            <v>17746.2</v>
          </cell>
          <cell r="G8">
            <v>23667.9</v>
          </cell>
          <cell r="H8">
            <v>39241.5</v>
          </cell>
          <cell r="I8">
            <v>103499.3</v>
          </cell>
          <cell r="J8">
            <v>9045.650819999997</v>
          </cell>
          <cell r="K8">
            <v>3830.71061</v>
          </cell>
          <cell r="L8">
            <v>9290.1</v>
          </cell>
          <cell r="M8">
            <v>0</v>
          </cell>
          <cell r="N8">
            <v>2551.7</v>
          </cell>
          <cell r="O8">
            <v>450.59999999999997</v>
          </cell>
          <cell r="P8">
            <v>25168.761429999995</v>
          </cell>
          <cell r="Q8">
            <v>2418.5</v>
          </cell>
          <cell r="R8">
            <v>80749.03857</v>
          </cell>
          <cell r="S8">
            <v>0.7801892241783278</v>
          </cell>
        </row>
        <row r="9">
          <cell r="B9">
            <v>8</v>
          </cell>
          <cell r="C9" t="str">
            <v>RE</v>
          </cell>
          <cell r="D9" t="str">
            <v>REGULATE</v>
          </cell>
          <cell r="E9">
            <v>77519.3</v>
          </cell>
          <cell r="F9">
            <v>54419.9</v>
          </cell>
          <cell r="G9">
            <v>153178.4</v>
          </cell>
          <cell r="H9">
            <v>185642</v>
          </cell>
          <cell r="I9">
            <v>470759.6</v>
          </cell>
          <cell r="J9">
            <v>21787.3</v>
          </cell>
          <cell r="K9">
            <v>17220.77</v>
          </cell>
          <cell r="L9">
            <v>13240.816999999997</v>
          </cell>
          <cell r="M9">
            <v>22.572</v>
          </cell>
          <cell r="N9">
            <v>2941.836</v>
          </cell>
          <cell r="O9">
            <v>17347.2</v>
          </cell>
          <cell r="P9">
            <v>72560.495</v>
          </cell>
          <cell r="Q9">
            <v>232.959</v>
          </cell>
          <cell r="R9">
            <v>398432.06399999995</v>
          </cell>
          <cell r="S9">
            <v>0.846359934030023</v>
          </cell>
        </row>
        <row r="10">
          <cell r="B10">
            <v>9</v>
          </cell>
          <cell r="C10" t="str">
            <v>RE</v>
          </cell>
          <cell r="D10" t="str">
            <v>REGULATE</v>
          </cell>
          <cell r="E10">
            <v>552092.2</v>
          </cell>
          <cell r="F10">
            <v>217246.5</v>
          </cell>
          <cell r="G10">
            <v>780124.1</v>
          </cell>
          <cell r="H10">
            <v>582956.2</v>
          </cell>
          <cell r="I10">
            <v>2132419</v>
          </cell>
          <cell r="J10">
            <v>59339.9</v>
          </cell>
          <cell r="K10">
            <v>31611.5</v>
          </cell>
          <cell r="L10">
            <v>205371.45299999998</v>
          </cell>
          <cell r="M10">
            <v>35809.784</v>
          </cell>
          <cell r="N10">
            <v>21793.846</v>
          </cell>
          <cell r="O10">
            <v>17775.044</v>
          </cell>
          <cell r="P10">
            <v>371701.527</v>
          </cell>
          <cell r="Q10">
            <v>0</v>
          </cell>
          <cell r="R10">
            <v>1760717.473</v>
          </cell>
          <cell r="S10">
            <v>0.8256902011283899</v>
          </cell>
        </row>
        <row r="11">
          <cell r="B11">
            <v>10</v>
          </cell>
          <cell r="C11" t="str">
            <v>RE</v>
          </cell>
          <cell r="D11" t="str">
            <v>REGULATE</v>
          </cell>
          <cell r="E11">
            <v>14298.8</v>
          </cell>
          <cell r="F11">
            <v>10467.8</v>
          </cell>
          <cell r="G11">
            <v>12357</v>
          </cell>
          <cell r="H11">
            <v>22774.3</v>
          </cell>
          <cell r="I11">
            <v>59897.899999999994</v>
          </cell>
          <cell r="J11">
            <v>1512.7807699999998</v>
          </cell>
          <cell r="K11">
            <v>2673.34661</v>
          </cell>
          <cell r="L11">
            <v>4696.419958503086</v>
          </cell>
          <cell r="M11">
            <v>0</v>
          </cell>
          <cell r="N11">
            <v>1271.37143</v>
          </cell>
          <cell r="O11">
            <v>2852.95755</v>
          </cell>
          <cell r="P11">
            <v>13006.876318503084</v>
          </cell>
          <cell r="Q11">
            <v>2.67</v>
          </cell>
          <cell r="R11">
            <v>46893.69368149691</v>
          </cell>
          <cell r="S11">
            <v>0.7828937856168064</v>
          </cell>
        </row>
        <row r="12">
          <cell r="B12">
            <v>11</v>
          </cell>
          <cell r="C12" t="str">
            <v>RE</v>
          </cell>
          <cell r="D12" t="str">
            <v>REGULATE</v>
          </cell>
          <cell r="E12">
            <v>90414.2</v>
          </cell>
          <cell r="F12">
            <v>32197.9</v>
          </cell>
          <cell r="G12">
            <v>150713.2</v>
          </cell>
          <cell r="H12">
            <v>131344.6</v>
          </cell>
          <cell r="I12">
            <v>404669.9</v>
          </cell>
          <cell r="J12">
            <v>14777.076880000002</v>
          </cell>
          <cell r="K12">
            <v>17426.897109999998</v>
          </cell>
          <cell r="L12">
            <v>17939.58301999999</v>
          </cell>
          <cell r="M12">
            <v>604.571</v>
          </cell>
          <cell r="N12">
            <v>6817.78464</v>
          </cell>
          <cell r="O12">
            <v>15372.306719999999</v>
          </cell>
          <cell r="P12">
            <v>72938.21936999999</v>
          </cell>
          <cell r="Q12">
            <v>0</v>
          </cell>
          <cell r="R12">
            <v>331731.68063</v>
          </cell>
          <cell r="S12">
            <v>0.8197587234187668</v>
          </cell>
        </row>
        <row r="13">
          <cell r="B13">
            <v>12</v>
          </cell>
          <cell r="C13" t="str">
            <v>RE</v>
          </cell>
          <cell r="D13" t="str">
            <v>REGULATE</v>
          </cell>
          <cell r="E13">
            <v>161745.8</v>
          </cell>
          <cell r="F13">
            <v>89584.9</v>
          </cell>
          <cell r="G13">
            <v>266787.7</v>
          </cell>
          <cell r="H13">
            <v>166398.4</v>
          </cell>
          <cell r="I13">
            <v>684516.8</v>
          </cell>
          <cell r="J13">
            <v>26805.699999999997</v>
          </cell>
          <cell r="K13">
            <v>10254.2</v>
          </cell>
          <cell r="L13">
            <v>69061.00000000001</v>
          </cell>
          <cell r="M13">
            <v>4606.517</v>
          </cell>
          <cell r="N13">
            <v>9503.796</v>
          </cell>
          <cell r="O13">
            <v>0</v>
          </cell>
          <cell r="P13">
            <v>120231.21300000002</v>
          </cell>
          <cell r="Q13">
            <v>0</v>
          </cell>
          <cell r="R13">
            <v>564285.587</v>
          </cell>
          <cell r="S13">
            <v>0.8243560815454055</v>
          </cell>
        </row>
        <row r="14">
          <cell r="B14">
            <v>13</v>
          </cell>
          <cell r="C14" t="str">
            <v>RE</v>
          </cell>
          <cell r="D14" t="str">
            <v>REGULATE</v>
          </cell>
          <cell r="E14">
            <v>34968.6</v>
          </cell>
          <cell r="F14">
            <v>19622.1</v>
          </cell>
          <cell r="G14">
            <v>39307.9</v>
          </cell>
          <cell r="H14">
            <v>27145.5</v>
          </cell>
          <cell r="I14">
            <v>121044.1</v>
          </cell>
          <cell r="J14">
            <v>10050.07197</v>
          </cell>
          <cell r="K14">
            <v>11884.57252</v>
          </cell>
          <cell r="L14">
            <v>11156.97345</v>
          </cell>
          <cell r="M14">
            <v>0</v>
          </cell>
          <cell r="N14">
            <v>2414.37642</v>
          </cell>
          <cell r="O14">
            <v>1003.1306000000004</v>
          </cell>
          <cell r="P14">
            <v>36509.12496</v>
          </cell>
          <cell r="Q14">
            <v>11446.588</v>
          </cell>
          <cell r="R14">
            <v>95981.56304000001</v>
          </cell>
          <cell r="S14">
            <v>0.792947058468773</v>
          </cell>
        </row>
        <row r="15">
          <cell r="B15">
            <v>15</v>
          </cell>
          <cell r="C15" t="str">
            <v>RE</v>
          </cell>
          <cell r="D15" t="str">
            <v>REGULATE</v>
          </cell>
          <cell r="E15">
            <v>131294.4</v>
          </cell>
          <cell r="F15">
            <v>52013.1</v>
          </cell>
          <cell r="G15">
            <v>152505.1</v>
          </cell>
          <cell r="H15">
            <v>133979.6</v>
          </cell>
          <cell r="I15">
            <v>469792.19999999995</v>
          </cell>
          <cell r="J15">
            <v>18222.099000000002</v>
          </cell>
          <cell r="K15">
            <v>14943.857</v>
          </cell>
          <cell r="L15">
            <v>43653.59799999997</v>
          </cell>
          <cell r="M15">
            <v>0</v>
          </cell>
          <cell r="N15">
            <v>8865.914</v>
          </cell>
          <cell r="O15">
            <v>-119.12</v>
          </cell>
          <cell r="P15">
            <v>85566.34799999998</v>
          </cell>
          <cell r="Q15">
            <v>795.83</v>
          </cell>
          <cell r="R15">
            <v>385021.682</v>
          </cell>
          <cell r="S15">
            <v>0.8195574170878104</v>
          </cell>
        </row>
        <row r="16">
          <cell r="B16">
            <v>16</v>
          </cell>
          <cell r="C16" t="str">
            <v>RE</v>
          </cell>
          <cell r="D16" t="str">
            <v>REGULATE</v>
          </cell>
          <cell r="E16">
            <v>63827.6</v>
          </cell>
          <cell r="F16">
            <v>21912.1</v>
          </cell>
          <cell r="G16">
            <v>91901.8</v>
          </cell>
          <cell r="H16">
            <v>68258.9</v>
          </cell>
          <cell r="I16">
            <v>245900.4</v>
          </cell>
          <cell r="J16">
            <v>20223.05</v>
          </cell>
          <cell r="K16">
            <v>14404.325</v>
          </cell>
          <cell r="L16">
            <v>16737.883</v>
          </cell>
          <cell r="M16">
            <v>0</v>
          </cell>
          <cell r="N16">
            <v>3292.384</v>
          </cell>
          <cell r="O16">
            <v>0</v>
          </cell>
          <cell r="P16">
            <v>54657.642</v>
          </cell>
          <cell r="Q16">
            <v>4868.256</v>
          </cell>
          <cell r="R16">
            <v>196111.014</v>
          </cell>
          <cell r="S16">
            <v>0.7975221431116013</v>
          </cell>
        </row>
        <row r="17">
          <cell r="B17">
            <v>17</v>
          </cell>
          <cell r="C17" t="str">
            <v>RE</v>
          </cell>
          <cell r="D17" t="str">
            <v>REGULATE</v>
          </cell>
          <cell r="E17">
            <v>7648.6</v>
          </cell>
          <cell r="F17">
            <v>5934.4</v>
          </cell>
          <cell r="G17">
            <v>11566.8</v>
          </cell>
          <cell r="H17">
            <v>17152.6</v>
          </cell>
          <cell r="I17">
            <v>42302.399999999994</v>
          </cell>
          <cell r="J17">
            <v>1937.346632321687</v>
          </cell>
          <cell r="K17">
            <v>2656.0696277308452</v>
          </cell>
          <cell r="L17">
            <v>2345.4767704078217</v>
          </cell>
          <cell r="M17">
            <v>694.116</v>
          </cell>
          <cell r="N17">
            <v>310.65345000000013</v>
          </cell>
          <cell r="O17">
            <v>0</v>
          </cell>
          <cell r="P17">
            <v>7943.662480460354</v>
          </cell>
          <cell r="Q17">
            <v>0</v>
          </cell>
          <cell r="R17">
            <v>34358.73751953964</v>
          </cell>
          <cell r="S17">
            <v>0.8122172150880244</v>
          </cell>
        </row>
        <row r="18">
          <cell r="B18">
            <v>18</v>
          </cell>
          <cell r="C18" t="str">
            <v>RE</v>
          </cell>
          <cell r="D18" t="str">
            <v>REGULATE</v>
          </cell>
          <cell r="E18">
            <v>34460</v>
          </cell>
          <cell r="F18">
            <v>23517.8</v>
          </cell>
          <cell r="G18">
            <v>55060.8</v>
          </cell>
          <cell r="H18">
            <v>53830.5</v>
          </cell>
          <cell r="I18">
            <v>166869.1</v>
          </cell>
          <cell r="J18">
            <v>4998.44415</v>
          </cell>
          <cell r="K18">
            <v>5999.259</v>
          </cell>
          <cell r="L18">
            <v>14297.18349</v>
          </cell>
          <cell r="M18">
            <v>1115.2</v>
          </cell>
          <cell r="N18">
            <v>670.677</v>
          </cell>
          <cell r="O18">
            <v>-250</v>
          </cell>
          <cell r="P18">
            <v>26830.76364</v>
          </cell>
          <cell r="Q18">
            <v>0</v>
          </cell>
          <cell r="R18">
            <v>140038.33636000002</v>
          </cell>
          <cell r="S18">
            <v>0.8392107128281989</v>
          </cell>
        </row>
        <row r="19">
          <cell r="B19">
            <v>19</v>
          </cell>
          <cell r="C19" t="str">
            <v>RE</v>
          </cell>
          <cell r="D19" t="str">
            <v>REGULATE</v>
          </cell>
          <cell r="E19">
            <v>85807.7</v>
          </cell>
          <cell r="F19">
            <v>32356.5</v>
          </cell>
          <cell r="G19">
            <v>151934.1</v>
          </cell>
          <cell r="H19">
            <v>142543.2</v>
          </cell>
          <cell r="I19">
            <v>412641.5</v>
          </cell>
          <cell r="J19">
            <v>14148.1</v>
          </cell>
          <cell r="K19">
            <v>14186.400000000001</v>
          </cell>
          <cell r="L19">
            <v>12254.699999999997</v>
          </cell>
          <cell r="M19">
            <v>5619.3</v>
          </cell>
          <cell r="N19">
            <v>2503.2000000000003</v>
          </cell>
          <cell r="O19">
            <v>28176.600000000002</v>
          </cell>
          <cell r="P19">
            <v>76888.3</v>
          </cell>
          <cell r="Q19">
            <v>0</v>
          </cell>
          <cell r="R19">
            <v>335753.2</v>
          </cell>
          <cell r="S19">
            <v>0.8136680387212629</v>
          </cell>
        </row>
        <row r="20">
          <cell r="B20">
            <v>22</v>
          </cell>
          <cell r="C20" t="str">
            <v>RE</v>
          </cell>
          <cell r="D20" t="str">
            <v>REGULATE</v>
          </cell>
          <cell r="E20">
            <v>59640.1</v>
          </cell>
          <cell r="F20">
            <v>24458.2</v>
          </cell>
          <cell r="G20">
            <v>122607.8</v>
          </cell>
          <cell r="H20">
            <v>73872.4</v>
          </cell>
          <cell r="I20">
            <v>280578.5</v>
          </cell>
          <cell r="J20">
            <v>9152.64</v>
          </cell>
          <cell r="K20">
            <v>5070.54</v>
          </cell>
          <cell r="L20">
            <v>10834.34</v>
          </cell>
          <cell r="M20">
            <v>20057.84</v>
          </cell>
          <cell r="N20">
            <v>3100.34</v>
          </cell>
          <cell r="O20">
            <v>0</v>
          </cell>
          <cell r="P20">
            <v>48215.7</v>
          </cell>
          <cell r="Q20">
            <v>0</v>
          </cell>
          <cell r="R20">
            <v>232362.8</v>
          </cell>
          <cell r="S20">
            <v>0.8281561131733186</v>
          </cell>
        </row>
        <row r="21">
          <cell r="B21">
            <v>23</v>
          </cell>
          <cell r="C21" t="str">
            <v>RE</v>
          </cell>
          <cell r="D21" t="str">
            <v>REGULATE</v>
          </cell>
          <cell r="E21">
            <v>125175.8</v>
          </cell>
          <cell r="F21">
            <v>62330.9</v>
          </cell>
          <cell r="G21">
            <v>185660</v>
          </cell>
          <cell r="H21">
            <v>168701.1</v>
          </cell>
          <cell r="I21">
            <v>541867.8</v>
          </cell>
          <cell r="J21">
            <v>19369.6</v>
          </cell>
          <cell r="K21">
            <v>8859.7</v>
          </cell>
          <cell r="L21">
            <v>49617.4</v>
          </cell>
          <cell r="M21">
            <v>16736.9</v>
          </cell>
          <cell r="N21">
            <v>2968.9</v>
          </cell>
          <cell r="O21">
            <v>301.4</v>
          </cell>
          <cell r="P21">
            <v>97853.9</v>
          </cell>
          <cell r="Q21">
            <v>0</v>
          </cell>
          <cell r="R21">
            <v>444013.9</v>
          </cell>
          <cell r="S21">
            <v>0.8194137020136646</v>
          </cell>
        </row>
        <row r="22">
          <cell r="B22">
            <v>24</v>
          </cell>
          <cell r="C22" t="str">
            <v>RE</v>
          </cell>
          <cell r="D22" t="str">
            <v>REGULATE</v>
          </cell>
          <cell r="E22">
            <v>89116</v>
          </cell>
          <cell r="F22">
            <v>33999.8</v>
          </cell>
          <cell r="G22">
            <v>153891.1</v>
          </cell>
          <cell r="H22">
            <v>129575</v>
          </cell>
          <cell r="I22">
            <v>406581.9</v>
          </cell>
          <cell r="J22">
            <v>15559.809850000001</v>
          </cell>
          <cell r="K22">
            <v>17514.68697</v>
          </cell>
          <cell r="L22">
            <v>35574.37851000004</v>
          </cell>
          <cell r="M22">
            <v>5635.701</v>
          </cell>
          <cell r="N22">
            <v>6444.191</v>
          </cell>
          <cell r="O22">
            <v>0</v>
          </cell>
          <cell r="P22">
            <v>80728.76733000005</v>
          </cell>
          <cell r="Q22">
            <v>0</v>
          </cell>
          <cell r="R22">
            <v>325853.13266999996</v>
          </cell>
          <cell r="S22">
            <v>0.801445250440317</v>
          </cell>
        </row>
        <row r="23">
          <cell r="B23">
            <v>27</v>
          </cell>
          <cell r="C23" t="str">
            <v>RE</v>
          </cell>
          <cell r="D23" t="str">
            <v>REGULATE</v>
          </cell>
          <cell r="E23">
            <v>90801.2</v>
          </cell>
          <cell r="F23">
            <v>31425.6</v>
          </cell>
          <cell r="G23">
            <v>95375</v>
          </cell>
          <cell r="H23">
            <v>96635.6</v>
          </cell>
          <cell r="I23">
            <v>314237.3</v>
          </cell>
          <cell r="J23">
            <v>6189.4</v>
          </cell>
          <cell r="K23">
            <v>15448.5</v>
          </cell>
          <cell r="L23">
            <v>33486.6</v>
          </cell>
          <cell r="M23">
            <v>5708.2</v>
          </cell>
          <cell r="N23">
            <v>0</v>
          </cell>
          <cell r="O23">
            <v>0</v>
          </cell>
          <cell r="P23">
            <v>60832.7</v>
          </cell>
          <cell r="Q23">
            <v>0</v>
          </cell>
          <cell r="R23">
            <v>253404.59999999998</v>
          </cell>
          <cell r="S23">
            <v>0.8064115876759379</v>
          </cell>
        </row>
        <row r="24">
          <cell r="B24">
            <v>28</v>
          </cell>
          <cell r="C24" t="str">
            <v>RE</v>
          </cell>
          <cell r="D24" t="str">
            <v>REGULATE</v>
          </cell>
          <cell r="E24">
            <v>27865.2</v>
          </cell>
          <cell r="F24">
            <v>25901.8</v>
          </cell>
          <cell r="G24">
            <v>41013.1</v>
          </cell>
          <cell r="H24">
            <v>59822.9</v>
          </cell>
          <cell r="I24">
            <v>154603</v>
          </cell>
          <cell r="J24">
            <v>7086.848480000001</v>
          </cell>
          <cell r="K24">
            <v>6012.46134</v>
          </cell>
          <cell r="L24">
            <v>9476.58359</v>
          </cell>
          <cell r="M24">
            <v>383.928</v>
          </cell>
          <cell r="N24">
            <v>5208.2259</v>
          </cell>
          <cell r="O24">
            <v>3709.0247999999997</v>
          </cell>
          <cell r="P24">
            <v>31877.07211</v>
          </cell>
          <cell r="Q24">
            <v>0</v>
          </cell>
          <cell r="R24">
            <v>122725.92788999999</v>
          </cell>
          <cell r="S24">
            <v>0.7938133664288533</v>
          </cell>
        </row>
        <row r="25">
          <cell r="B25">
            <v>29</v>
          </cell>
          <cell r="C25" t="str">
            <v>RE</v>
          </cell>
          <cell r="D25" t="str">
            <v>REGULATE</v>
          </cell>
          <cell r="E25">
            <v>146966.5</v>
          </cell>
          <cell r="F25">
            <v>99203.3</v>
          </cell>
          <cell r="G25">
            <v>212648.4</v>
          </cell>
          <cell r="H25">
            <v>137989.1</v>
          </cell>
          <cell r="I25">
            <v>596807.2999999999</v>
          </cell>
          <cell r="J25">
            <v>29286</v>
          </cell>
          <cell r="K25">
            <v>26118</v>
          </cell>
          <cell r="L25">
            <v>72717</v>
          </cell>
          <cell r="M25">
            <v>0</v>
          </cell>
          <cell r="N25">
            <v>0</v>
          </cell>
          <cell r="O25">
            <v>0</v>
          </cell>
          <cell r="P25">
            <v>128121</v>
          </cell>
          <cell r="Q25">
            <v>8216.7</v>
          </cell>
          <cell r="R25">
            <v>476902.99999999994</v>
          </cell>
          <cell r="S25">
            <v>0.799090426675411</v>
          </cell>
        </row>
        <row r="26">
          <cell r="B26">
            <v>30</v>
          </cell>
          <cell r="C26" t="str">
            <v>RE</v>
          </cell>
          <cell r="D26" t="str">
            <v>REGULATE</v>
          </cell>
          <cell r="E26">
            <v>14007.6</v>
          </cell>
          <cell r="F26">
            <v>7983.2</v>
          </cell>
          <cell r="G26">
            <v>15643.8</v>
          </cell>
          <cell r="H26">
            <v>25157.2</v>
          </cell>
          <cell r="I26">
            <v>62791.8</v>
          </cell>
          <cell r="J26">
            <v>2417.44269</v>
          </cell>
          <cell r="K26">
            <v>3946.0242200000002</v>
          </cell>
          <cell r="L26">
            <v>4814.18974</v>
          </cell>
          <cell r="M26">
            <v>0</v>
          </cell>
          <cell r="N26">
            <v>2334.8102599999997</v>
          </cell>
          <cell r="O26">
            <v>1941.5</v>
          </cell>
          <cell r="P26">
            <v>15453.966910000001</v>
          </cell>
          <cell r="Q26">
            <v>805.70551</v>
          </cell>
          <cell r="R26">
            <v>48143.5386</v>
          </cell>
          <cell r="S26">
            <v>0.7667169694132036</v>
          </cell>
        </row>
        <row r="27">
          <cell r="B27">
            <v>32</v>
          </cell>
          <cell r="C27" t="str">
            <v>RE</v>
          </cell>
          <cell r="D27" t="str">
            <v>REGULATE</v>
          </cell>
          <cell r="E27">
            <v>26387.999999999996</v>
          </cell>
          <cell r="F27">
            <v>13976.000000000002</v>
          </cell>
          <cell r="G27">
            <v>42361.5</v>
          </cell>
          <cell r="H27">
            <v>70647.4</v>
          </cell>
          <cell r="I27">
            <v>153372.9</v>
          </cell>
          <cell r="J27">
            <v>9576.4</v>
          </cell>
          <cell r="K27">
            <v>3747.2</v>
          </cell>
          <cell r="L27">
            <v>4522.1</v>
          </cell>
          <cell r="M27">
            <v>0</v>
          </cell>
          <cell r="N27">
            <v>2750.8</v>
          </cell>
          <cell r="O27">
            <v>8800.9</v>
          </cell>
          <cell r="P27">
            <v>29397.399999999994</v>
          </cell>
          <cell r="Q27">
            <v>1972.4</v>
          </cell>
          <cell r="R27">
            <v>125947.9</v>
          </cell>
          <cell r="S27">
            <v>0.8211874457612786</v>
          </cell>
        </row>
        <row r="28">
          <cell r="B28">
            <v>33</v>
          </cell>
          <cell r="C28" t="str">
            <v>RE</v>
          </cell>
          <cell r="D28" t="str">
            <v>REGULATE</v>
          </cell>
          <cell r="E28">
            <v>62226.6</v>
          </cell>
          <cell r="F28">
            <v>29454.4</v>
          </cell>
          <cell r="G28">
            <v>77919</v>
          </cell>
          <cell r="H28">
            <v>79475.2</v>
          </cell>
          <cell r="I28">
            <v>249075.2</v>
          </cell>
          <cell r="J28">
            <v>5495.6</v>
          </cell>
          <cell r="K28">
            <v>6199</v>
          </cell>
          <cell r="L28">
            <v>21444.692999999992</v>
          </cell>
          <cell r="M28">
            <v>5357.582</v>
          </cell>
          <cell r="N28">
            <v>1790.383</v>
          </cell>
          <cell r="O28">
            <v>0</v>
          </cell>
          <cell r="P28">
            <v>40287.257999999994</v>
          </cell>
          <cell r="Q28">
            <v>0</v>
          </cell>
          <cell r="R28">
            <v>208787.942</v>
          </cell>
          <cell r="S28">
            <v>0.8382526321368005</v>
          </cell>
        </row>
        <row r="29">
          <cell r="B29">
            <v>34</v>
          </cell>
          <cell r="C29" t="str">
            <v>RE</v>
          </cell>
          <cell r="D29" t="str">
            <v>REGULATE</v>
          </cell>
          <cell r="E29">
            <v>42431.5</v>
          </cell>
          <cell r="F29">
            <v>22674</v>
          </cell>
          <cell r="G29">
            <v>82091</v>
          </cell>
          <cell r="H29">
            <v>53944.5</v>
          </cell>
          <cell r="I29">
            <v>201141</v>
          </cell>
          <cell r="J29">
            <v>9173.007</v>
          </cell>
          <cell r="K29">
            <v>8102.57</v>
          </cell>
          <cell r="L29">
            <v>18997.00791</v>
          </cell>
          <cell r="M29">
            <v>-3516.3</v>
          </cell>
          <cell r="N29">
            <v>7014.4</v>
          </cell>
          <cell r="O29">
            <v>-3636.827680000001</v>
          </cell>
          <cell r="P29">
            <v>36133.857229999994</v>
          </cell>
          <cell r="Q29">
            <v>0</v>
          </cell>
          <cell r="R29">
            <v>165007.14277</v>
          </cell>
          <cell r="S29">
            <v>0.8203555852362273</v>
          </cell>
        </row>
        <row r="30">
          <cell r="B30">
            <v>35</v>
          </cell>
          <cell r="C30" t="str">
            <v>RE</v>
          </cell>
          <cell r="D30" t="str">
            <v>REGULATE</v>
          </cell>
          <cell r="E30">
            <v>29358.9</v>
          </cell>
          <cell r="F30">
            <v>17600.8</v>
          </cell>
          <cell r="G30">
            <v>44762.4</v>
          </cell>
          <cell r="H30">
            <v>45281.8</v>
          </cell>
          <cell r="I30">
            <v>137003.90000000002</v>
          </cell>
          <cell r="J30">
            <v>5020.011359999999</v>
          </cell>
          <cell r="K30">
            <v>5199.2</v>
          </cell>
          <cell r="L30">
            <v>3270.47838</v>
          </cell>
          <cell r="M30">
            <v>463.896</v>
          </cell>
          <cell r="N30">
            <v>2650.4795599999998</v>
          </cell>
          <cell r="O30">
            <v>7653.333790000001</v>
          </cell>
          <cell r="P30">
            <v>24257.39909</v>
          </cell>
          <cell r="Q30">
            <v>0</v>
          </cell>
          <cell r="R30">
            <v>112746.50091000003</v>
          </cell>
          <cell r="S30">
            <v>0.8229437330616136</v>
          </cell>
        </row>
        <row r="31">
          <cell r="B31">
            <v>37</v>
          </cell>
          <cell r="C31" t="str">
            <v>RE</v>
          </cell>
          <cell r="D31" t="str">
            <v>REGULATE</v>
          </cell>
          <cell r="E31">
            <v>43046.7</v>
          </cell>
          <cell r="F31">
            <v>23574.6</v>
          </cell>
          <cell r="G31">
            <v>53839.6</v>
          </cell>
          <cell r="H31">
            <v>65897.7</v>
          </cell>
          <cell r="I31">
            <v>186358.59999999998</v>
          </cell>
          <cell r="J31">
            <v>3945.1694800000005</v>
          </cell>
          <cell r="K31">
            <v>6971.80029</v>
          </cell>
          <cell r="L31">
            <v>10637.622959999997</v>
          </cell>
          <cell r="M31">
            <v>3553.2</v>
          </cell>
          <cell r="N31">
            <v>2610.89904</v>
          </cell>
          <cell r="O31">
            <v>9134.435300000001</v>
          </cell>
          <cell r="P31">
            <v>36853.12707</v>
          </cell>
          <cell r="Q31">
            <v>0</v>
          </cell>
          <cell r="R31">
            <v>149505.47293</v>
          </cell>
          <cell r="S31">
            <v>0.8022461691062286</v>
          </cell>
        </row>
        <row r="32">
          <cell r="B32">
            <v>38</v>
          </cell>
          <cell r="C32" t="str">
            <v>RE</v>
          </cell>
          <cell r="D32" t="str">
            <v>REGULATE</v>
          </cell>
          <cell r="E32">
            <v>59465.2</v>
          </cell>
          <cell r="F32">
            <v>30624.6</v>
          </cell>
          <cell r="G32">
            <v>76232.2</v>
          </cell>
          <cell r="H32">
            <v>49851.8</v>
          </cell>
          <cell r="I32">
            <v>216173.8</v>
          </cell>
          <cell r="J32">
            <v>9306.692240000004</v>
          </cell>
          <cell r="K32">
            <v>23597.304379999998</v>
          </cell>
          <cell r="L32">
            <v>4886.97772</v>
          </cell>
          <cell r="M32">
            <v>0</v>
          </cell>
          <cell r="N32">
            <v>4774.688929999998</v>
          </cell>
          <cell r="O32">
            <v>8335.799999999997</v>
          </cell>
          <cell r="P32">
            <v>50901.46327</v>
          </cell>
          <cell r="Q32">
            <v>11913</v>
          </cell>
          <cell r="R32">
            <v>177185.33672999998</v>
          </cell>
          <cell r="S32">
            <v>0.8196429758370348</v>
          </cell>
        </row>
        <row r="33">
          <cell r="B33">
            <v>39</v>
          </cell>
          <cell r="C33" t="str">
            <v>RE</v>
          </cell>
          <cell r="D33" t="str">
            <v>REGULATE</v>
          </cell>
          <cell r="E33">
            <v>27880.7</v>
          </cell>
          <cell r="F33">
            <v>19044.5</v>
          </cell>
          <cell r="G33">
            <v>39781.6</v>
          </cell>
          <cell r="H33">
            <v>52156.1</v>
          </cell>
          <cell r="I33">
            <v>138862.9</v>
          </cell>
          <cell r="J33">
            <v>1502.2836351081794</v>
          </cell>
          <cell r="K33">
            <v>7045.87652</v>
          </cell>
          <cell r="L33">
            <v>10710.21486</v>
          </cell>
          <cell r="M33">
            <v>725.296</v>
          </cell>
          <cell r="N33">
            <v>2604.059</v>
          </cell>
          <cell r="O33">
            <v>0</v>
          </cell>
          <cell r="P33">
            <v>22587.730015108176</v>
          </cell>
          <cell r="Q33">
            <v>0</v>
          </cell>
          <cell r="R33">
            <v>116275.16998489182</v>
          </cell>
          <cell r="S33">
            <v>0.8373379065602967</v>
          </cell>
        </row>
        <row r="34">
          <cell r="B34">
            <v>40</v>
          </cell>
          <cell r="C34" t="str">
            <v>RE</v>
          </cell>
          <cell r="D34" t="str">
            <v>REGULATE</v>
          </cell>
          <cell r="E34">
            <v>74333.1</v>
          </cell>
          <cell r="F34">
            <v>36626.6</v>
          </cell>
          <cell r="G34">
            <v>70359</v>
          </cell>
          <cell r="H34">
            <v>66934</v>
          </cell>
          <cell r="I34">
            <v>248252.7</v>
          </cell>
          <cell r="J34">
            <v>16923.783000000003</v>
          </cell>
          <cell r="K34">
            <v>3958</v>
          </cell>
          <cell r="L34">
            <v>26082.75859</v>
          </cell>
          <cell r="M34">
            <v>0</v>
          </cell>
          <cell r="N34">
            <v>4008.6</v>
          </cell>
          <cell r="O34">
            <v>113</v>
          </cell>
          <cell r="P34">
            <v>51086.14159000001</v>
          </cell>
          <cell r="Q34">
            <v>203.834</v>
          </cell>
          <cell r="R34">
            <v>197370.39241</v>
          </cell>
          <cell r="S34">
            <v>0.7950382509837758</v>
          </cell>
        </row>
        <row r="35">
          <cell r="B35">
            <v>43</v>
          </cell>
          <cell r="C35" t="str">
            <v>RE</v>
          </cell>
          <cell r="D35" t="str">
            <v>REGULATE</v>
          </cell>
          <cell r="E35">
            <v>89775.8</v>
          </cell>
          <cell r="F35">
            <v>37558.1</v>
          </cell>
          <cell r="G35">
            <v>128757</v>
          </cell>
          <cell r="H35">
            <v>120721.9</v>
          </cell>
          <cell r="I35">
            <v>376812.8</v>
          </cell>
          <cell r="J35">
            <v>11135.300000000003</v>
          </cell>
          <cell r="K35">
            <v>25709.000000000007</v>
          </cell>
          <cell r="L35">
            <v>16812.614</v>
          </cell>
          <cell r="M35">
            <v>0</v>
          </cell>
          <cell r="N35">
            <v>0</v>
          </cell>
          <cell r="O35">
            <v>16936.998</v>
          </cell>
          <cell r="P35">
            <v>70593.91200000001</v>
          </cell>
          <cell r="Q35">
            <v>1851.435</v>
          </cell>
          <cell r="R35">
            <v>308070.323</v>
          </cell>
          <cell r="S35">
            <v>0.8175686255880904</v>
          </cell>
        </row>
        <row r="36">
          <cell r="B36">
            <v>44</v>
          </cell>
          <cell r="C36" t="str">
            <v>RE</v>
          </cell>
          <cell r="D36" t="str">
            <v>REGULATE</v>
          </cell>
          <cell r="E36">
            <v>85569</v>
          </cell>
          <cell r="F36">
            <v>43896.9</v>
          </cell>
          <cell r="G36">
            <v>117778.6</v>
          </cell>
          <cell r="H36">
            <v>173893.2</v>
          </cell>
          <cell r="I36">
            <v>421137.7</v>
          </cell>
          <cell r="J36">
            <v>8506.599999999999</v>
          </cell>
          <cell r="K36">
            <v>4628.9</v>
          </cell>
          <cell r="L36">
            <v>16552.594000000012</v>
          </cell>
          <cell r="M36">
            <v>14165.62</v>
          </cell>
          <cell r="N36">
            <v>3052.501</v>
          </cell>
          <cell r="O36">
            <v>21259.693</v>
          </cell>
          <cell r="P36">
            <v>68165.90800000001</v>
          </cell>
          <cell r="Q36">
            <v>0</v>
          </cell>
          <cell r="R36">
            <v>352971.792</v>
          </cell>
          <cell r="S36">
            <v>0.8381386705583471</v>
          </cell>
        </row>
        <row r="37">
          <cell r="B37">
            <v>45</v>
          </cell>
          <cell r="C37" t="str">
            <v>RE</v>
          </cell>
          <cell r="D37" t="str">
            <v>REGULATE</v>
          </cell>
          <cell r="E37">
            <v>1889.7</v>
          </cell>
          <cell r="F37">
            <v>4234</v>
          </cell>
          <cell r="G37">
            <v>2531.7</v>
          </cell>
          <cell r="H37">
            <v>9320.2</v>
          </cell>
          <cell r="I37">
            <v>17975.6</v>
          </cell>
          <cell r="J37">
            <v>865.184</v>
          </cell>
          <cell r="K37">
            <v>630.083</v>
          </cell>
          <cell r="L37">
            <v>1385.4634800000001</v>
          </cell>
          <cell r="M37">
            <v>760.97</v>
          </cell>
          <cell r="N37">
            <v>419.28252000000003</v>
          </cell>
          <cell r="O37">
            <v>0</v>
          </cell>
          <cell r="P37">
            <v>4060.9830000000006</v>
          </cell>
          <cell r="Q37">
            <v>0</v>
          </cell>
          <cell r="R37">
            <v>13914.616999999998</v>
          </cell>
          <cell r="S37">
            <v>0.7740835910901444</v>
          </cell>
        </row>
        <row r="38">
          <cell r="B38">
            <v>48</v>
          </cell>
          <cell r="C38" t="str">
            <v>RE</v>
          </cell>
          <cell r="D38" t="str">
            <v>REGULATE</v>
          </cell>
          <cell r="E38">
            <v>77586.1</v>
          </cell>
          <cell r="F38">
            <v>29090.4</v>
          </cell>
          <cell r="G38">
            <v>92857.5</v>
          </cell>
          <cell r="H38">
            <v>79367.6</v>
          </cell>
          <cell r="I38">
            <v>278901.6</v>
          </cell>
          <cell r="J38">
            <v>10608.491999999998</v>
          </cell>
          <cell r="K38">
            <v>6093.352000000001</v>
          </cell>
          <cell r="L38">
            <v>29750.655</v>
          </cell>
          <cell r="M38">
            <v>0</v>
          </cell>
          <cell r="N38">
            <v>0</v>
          </cell>
          <cell r="O38">
            <v>0</v>
          </cell>
          <cell r="P38">
            <v>46452.498999999996</v>
          </cell>
          <cell r="Q38">
            <v>0</v>
          </cell>
          <cell r="R38">
            <v>232449.10099999997</v>
          </cell>
          <cell r="S38">
            <v>0.8334448457807341</v>
          </cell>
        </row>
        <row r="39">
          <cell r="B39">
            <v>49</v>
          </cell>
          <cell r="C39" t="str">
            <v>RE</v>
          </cell>
          <cell r="D39" t="str">
            <v>REGULATE</v>
          </cell>
          <cell r="E39">
            <v>43010.6</v>
          </cell>
          <cell r="F39">
            <v>36664</v>
          </cell>
          <cell r="G39">
            <v>96582.9</v>
          </cell>
          <cell r="H39">
            <v>113743.3</v>
          </cell>
          <cell r="I39">
            <v>290000.8</v>
          </cell>
          <cell r="J39">
            <v>12072.099999999999</v>
          </cell>
          <cell r="K39">
            <v>5568.3</v>
          </cell>
          <cell r="L39">
            <v>29872.4</v>
          </cell>
          <cell r="M39">
            <v>-2174.2</v>
          </cell>
          <cell r="N39">
            <v>4510.3</v>
          </cell>
          <cell r="O39">
            <v>-1394.3999999999999</v>
          </cell>
          <cell r="P39">
            <v>48454.50000000001</v>
          </cell>
          <cell r="Q39">
            <v>0</v>
          </cell>
          <cell r="R39">
            <v>241546.3</v>
          </cell>
          <cell r="S39">
            <v>0.8329159781628188</v>
          </cell>
        </row>
        <row r="40">
          <cell r="B40">
            <v>51</v>
          </cell>
          <cell r="C40" t="str">
            <v>RE</v>
          </cell>
          <cell r="D40" t="str">
            <v>REGULATE</v>
          </cell>
          <cell r="E40">
            <v>57028.2</v>
          </cell>
          <cell r="F40">
            <v>20663.4</v>
          </cell>
          <cell r="G40">
            <v>79227.7</v>
          </cell>
          <cell r="H40">
            <v>59935.2</v>
          </cell>
          <cell r="I40">
            <v>216854.5</v>
          </cell>
          <cell r="J40">
            <v>4276.039420000001</v>
          </cell>
          <cell r="K40">
            <v>15861.543000000001</v>
          </cell>
          <cell r="L40">
            <v>23114.264820000008</v>
          </cell>
          <cell r="M40">
            <v>0</v>
          </cell>
          <cell r="N40">
            <v>912.89025</v>
          </cell>
          <cell r="O40">
            <v>1635.896</v>
          </cell>
          <cell r="P40">
            <v>45800.63349000001</v>
          </cell>
          <cell r="Q40">
            <v>923.876</v>
          </cell>
          <cell r="R40">
            <v>171977.74250999998</v>
          </cell>
          <cell r="S40">
            <v>0.793055908500861</v>
          </cell>
        </row>
        <row r="41">
          <cell r="B41">
            <v>55</v>
          </cell>
          <cell r="C41" t="str">
            <v>RE</v>
          </cell>
          <cell r="D41" t="str">
            <v>REGULATE</v>
          </cell>
          <cell r="E41">
            <v>33811.4</v>
          </cell>
          <cell r="F41">
            <v>15416.2</v>
          </cell>
          <cell r="G41">
            <v>44955.6</v>
          </cell>
          <cell r="H41">
            <v>27358.9</v>
          </cell>
          <cell r="I41">
            <v>121542.1</v>
          </cell>
          <cell r="J41">
            <v>11462.739249999999</v>
          </cell>
          <cell r="K41">
            <v>5836.0308</v>
          </cell>
          <cell r="L41">
            <v>7151.556800000001</v>
          </cell>
          <cell r="M41">
            <v>1227.568</v>
          </cell>
          <cell r="N41">
            <v>2458.48465</v>
          </cell>
          <cell r="O41">
            <v>246.50696</v>
          </cell>
          <cell r="P41">
            <v>28382.886459999998</v>
          </cell>
          <cell r="Q41">
            <v>5490.72</v>
          </cell>
          <cell r="R41">
            <v>98649.93354000001</v>
          </cell>
          <cell r="S41">
            <v>0.8116523701663868</v>
          </cell>
        </row>
        <row r="42">
          <cell r="B42">
            <v>60</v>
          </cell>
          <cell r="C42" t="str">
            <v>RE</v>
          </cell>
          <cell r="D42" t="str">
            <v>REGULATE</v>
          </cell>
          <cell r="E42">
            <v>6873.704</v>
          </cell>
          <cell r="F42">
            <v>8183.809</v>
          </cell>
          <cell r="G42">
            <v>12315.596</v>
          </cell>
          <cell r="H42">
            <v>18783.516</v>
          </cell>
          <cell r="I42">
            <v>46156.625</v>
          </cell>
          <cell r="J42">
            <v>4628.602</v>
          </cell>
          <cell r="K42">
            <v>1660.48</v>
          </cell>
          <cell r="L42">
            <v>2661.98942</v>
          </cell>
          <cell r="M42">
            <v>0</v>
          </cell>
          <cell r="N42">
            <v>584.4795799999999</v>
          </cell>
          <cell r="O42">
            <v>2040.947</v>
          </cell>
          <cell r="P42">
            <v>11576.498</v>
          </cell>
          <cell r="Q42">
            <v>2777.748</v>
          </cell>
          <cell r="R42">
            <v>37357.875</v>
          </cell>
          <cell r="S42">
            <v>0.8093718940672113</v>
          </cell>
        </row>
        <row r="43">
          <cell r="B43">
            <v>61</v>
          </cell>
          <cell r="C43" t="str">
            <v>RE</v>
          </cell>
          <cell r="D43" t="str">
            <v>REGULATE</v>
          </cell>
          <cell r="E43">
            <v>12820.1</v>
          </cell>
          <cell r="F43">
            <v>23120</v>
          </cell>
          <cell r="G43">
            <v>25903.1</v>
          </cell>
          <cell r="H43">
            <v>37643.9</v>
          </cell>
          <cell r="I43">
            <v>99487.1</v>
          </cell>
          <cell r="J43">
            <v>3668</v>
          </cell>
          <cell r="K43">
            <v>3970.1</v>
          </cell>
          <cell r="L43">
            <v>8906.16</v>
          </cell>
          <cell r="M43">
            <v>1073</v>
          </cell>
          <cell r="N43">
            <v>743.94</v>
          </cell>
          <cell r="O43">
            <v>0</v>
          </cell>
          <cell r="P43">
            <v>18361.2</v>
          </cell>
          <cell r="Q43">
            <v>0</v>
          </cell>
          <cell r="R43">
            <v>81125.9</v>
          </cell>
          <cell r="S43">
            <v>0.8154413989351382</v>
          </cell>
        </row>
        <row r="44">
          <cell r="B44" t="str">
            <v>So Md</v>
          </cell>
          <cell r="C44" t="str">
            <v>RE</v>
          </cell>
          <cell r="D44" t="str">
            <v>REGULATE</v>
          </cell>
          <cell r="E44">
            <v>35573</v>
          </cell>
          <cell r="F44">
            <v>13263.1</v>
          </cell>
          <cell r="G44">
            <v>56550.9</v>
          </cell>
          <cell r="H44">
            <v>39596.3</v>
          </cell>
          <cell r="I44">
            <v>144983.3</v>
          </cell>
          <cell r="J44">
            <v>9151.029379999996</v>
          </cell>
          <cell r="K44">
            <v>771.8</v>
          </cell>
          <cell r="L44">
            <v>8900.815999999999</v>
          </cell>
          <cell r="M44">
            <v>5451.21</v>
          </cell>
          <cell r="N44">
            <v>3487.143</v>
          </cell>
          <cell r="O44">
            <v>10600</v>
          </cell>
          <cell r="P44">
            <v>38361.99837999999</v>
          </cell>
          <cell r="Q44">
            <v>0</v>
          </cell>
          <cell r="R44">
            <v>106621.30162</v>
          </cell>
          <cell r="S44">
            <v>0.7354040197733118</v>
          </cell>
        </row>
        <row r="45">
          <cell r="B45">
            <v>63</v>
          </cell>
          <cell r="C45" t="str">
            <v>RE</v>
          </cell>
          <cell r="D45" t="str">
            <v>REGULATE</v>
          </cell>
          <cell r="E45">
            <v>72417.1</v>
          </cell>
          <cell r="F45">
            <v>27218.6</v>
          </cell>
          <cell r="G45">
            <v>133487.9</v>
          </cell>
          <cell r="H45">
            <v>104537.9</v>
          </cell>
          <cell r="I45">
            <v>337661.5</v>
          </cell>
          <cell r="J45">
            <v>10958.65088</v>
          </cell>
          <cell r="K45">
            <v>6346.816839999999</v>
          </cell>
          <cell r="L45">
            <v>50642.07613000003</v>
          </cell>
          <cell r="M45">
            <v>15839</v>
          </cell>
          <cell r="N45">
            <v>2317.965</v>
          </cell>
          <cell r="O45">
            <v>0</v>
          </cell>
          <cell r="P45">
            <v>86104.50885000003</v>
          </cell>
          <cell r="Q45">
            <v>0</v>
          </cell>
          <cell r="R45">
            <v>251556.99114999996</v>
          </cell>
          <cell r="S45">
            <v>0.744997552726621</v>
          </cell>
        </row>
        <row r="46">
          <cell r="B46">
            <v>87</v>
          </cell>
          <cell r="C46" t="str">
            <v>RE</v>
          </cell>
          <cell r="D46" t="str">
            <v>REGULATE</v>
          </cell>
          <cell r="E46">
            <v>0</v>
          </cell>
          <cell r="F46">
            <v>8468.4</v>
          </cell>
          <cell r="G46">
            <v>0</v>
          </cell>
          <cell r="H46">
            <v>4523.6</v>
          </cell>
          <cell r="I46">
            <v>12992</v>
          </cell>
          <cell r="J46">
            <v>2349.356</v>
          </cell>
          <cell r="K46">
            <v>1076.975</v>
          </cell>
          <cell r="L46">
            <v>176.51700000000005</v>
          </cell>
          <cell r="M46">
            <v>0</v>
          </cell>
          <cell r="N46">
            <v>0</v>
          </cell>
          <cell r="O46">
            <v>0</v>
          </cell>
          <cell r="P46">
            <v>3602.848</v>
          </cell>
          <cell r="Q46">
            <v>0</v>
          </cell>
          <cell r="R46">
            <v>9389.152</v>
          </cell>
          <cell r="S46">
            <v>0.7226871921182266</v>
          </cell>
        </row>
        <row r="47">
          <cell r="B47">
            <v>88</v>
          </cell>
          <cell r="C47" t="str">
            <v>RE</v>
          </cell>
          <cell r="D47" t="str">
            <v>REGULATE</v>
          </cell>
          <cell r="E47">
            <v>0</v>
          </cell>
          <cell r="F47">
            <v>3168.9</v>
          </cell>
          <cell r="G47">
            <v>0</v>
          </cell>
          <cell r="H47">
            <v>1831</v>
          </cell>
          <cell r="I47">
            <v>4999.9</v>
          </cell>
          <cell r="J47">
            <v>88.953</v>
          </cell>
          <cell r="K47">
            <v>157.195</v>
          </cell>
          <cell r="L47">
            <v>649.659</v>
          </cell>
          <cell r="M47">
            <v>0</v>
          </cell>
          <cell r="N47">
            <v>68.274</v>
          </cell>
          <cell r="O47">
            <v>-3.091</v>
          </cell>
          <cell r="P47">
            <v>960.99</v>
          </cell>
          <cell r="Q47">
            <v>0</v>
          </cell>
          <cell r="R47">
            <v>4038.91</v>
          </cell>
          <cell r="S47">
            <v>0.8077981559631193</v>
          </cell>
        </row>
        <row r="48">
          <cell r="B48">
            <v>333</v>
          </cell>
          <cell r="C48" t="str">
            <v>RE</v>
          </cell>
          <cell r="D48" t="str">
            <v>REGULATE</v>
          </cell>
          <cell r="E48">
            <v>0</v>
          </cell>
          <cell r="F48">
            <v>0</v>
          </cell>
          <cell r="G48">
            <v>0</v>
          </cell>
          <cell r="H48">
            <v>13677.9</v>
          </cell>
          <cell r="I48">
            <v>13677.9</v>
          </cell>
          <cell r="J48">
            <v>2074.10489</v>
          </cell>
          <cell r="K48">
            <v>1021.15692</v>
          </cell>
          <cell r="L48">
            <v>249.8080000000009</v>
          </cell>
          <cell r="M48">
            <v>0</v>
          </cell>
          <cell r="N48">
            <v>591.027</v>
          </cell>
          <cell r="O48">
            <v>-70.36057000000001</v>
          </cell>
          <cell r="P48">
            <v>3865.736240000001</v>
          </cell>
          <cell r="Q48">
            <v>0</v>
          </cell>
          <cell r="R48">
            <v>9812.16376</v>
          </cell>
          <cell r="S48">
            <v>0.7173735558821164</v>
          </cell>
        </row>
        <row r="49">
          <cell r="B49">
            <v>2001</v>
          </cell>
          <cell r="C49" t="str">
            <v>RE</v>
          </cell>
          <cell r="D49" t="str">
            <v>REGULATE</v>
          </cell>
          <cell r="E49">
            <v>33947</v>
          </cell>
          <cell r="F49">
            <v>7857.7</v>
          </cell>
          <cell r="G49">
            <v>35148.8</v>
          </cell>
          <cell r="H49">
            <v>38273.9</v>
          </cell>
          <cell r="I49">
            <v>115227.4</v>
          </cell>
          <cell r="J49">
            <v>2740.42565</v>
          </cell>
          <cell r="K49">
            <v>3248</v>
          </cell>
          <cell r="L49">
            <v>5365</v>
          </cell>
          <cell r="M49">
            <v>-440</v>
          </cell>
          <cell r="N49">
            <v>1802.5743500000003</v>
          </cell>
          <cell r="O49">
            <v>5489</v>
          </cell>
          <cell r="P49">
            <v>18205</v>
          </cell>
          <cell r="Q49">
            <v>0</v>
          </cell>
          <cell r="R49">
            <v>97022.4</v>
          </cell>
          <cell r="S49">
            <v>0.8420080640542094</v>
          </cell>
        </row>
        <row r="50">
          <cell r="B50">
            <v>2004</v>
          </cell>
          <cell r="C50" t="str">
            <v>RE</v>
          </cell>
          <cell r="D50" t="str">
            <v>REGULATE</v>
          </cell>
          <cell r="E50">
            <v>73867.9</v>
          </cell>
          <cell r="F50">
            <v>34988</v>
          </cell>
          <cell r="G50">
            <v>109077.6</v>
          </cell>
          <cell r="H50">
            <v>77803.3</v>
          </cell>
          <cell r="I50">
            <v>295736.8</v>
          </cell>
          <cell r="J50">
            <v>12220.05398</v>
          </cell>
          <cell r="K50">
            <v>7305.035</v>
          </cell>
          <cell r="L50">
            <v>28192.843960000013</v>
          </cell>
          <cell r="M50">
            <v>4197.426</v>
          </cell>
          <cell r="N50">
            <v>5923.529</v>
          </cell>
          <cell r="O50">
            <v>-1131.329</v>
          </cell>
          <cell r="P50">
            <v>56707.55894000002</v>
          </cell>
          <cell r="Q50">
            <v>0</v>
          </cell>
          <cell r="R50">
            <v>239029.24105999997</v>
          </cell>
          <cell r="S50">
            <v>0.8082499068766551</v>
          </cell>
        </row>
        <row r="51">
          <cell r="B51">
            <v>5050</v>
          </cell>
          <cell r="C51" t="str">
            <v>RE</v>
          </cell>
          <cell r="D51" t="str">
            <v>REGULATE</v>
          </cell>
          <cell r="E51">
            <v>94865.4</v>
          </cell>
          <cell r="F51">
            <v>38246.7</v>
          </cell>
          <cell r="G51">
            <v>138972.2</v>
          </cell>
          <cell r="H51">
            <v>103105.5</v>
          </cell>
          <cell r="I51">
            <v>375189.8</v>
          </cell>
          <cell r="J51">
            <v>16425.886</v>
          </cell>
          <cell r="K51">
            <v>8938.285</v>
          </cell>
          <cell r="L51">
            <v>36920.338</v>
          </cell>
          <cell r="M51">
            <v>388.956</v>
          </cell>
          <cell r="N51">
            <v>5799.306</v>
          </cell>
          <cell r="O51">
            <v>0</v>
          </cell>
          <cell r="P51">
            <v>68472.77100000001</v>
          </cell>
          <cell r="Q51">
            <v>0</v>
          </cell>
          <cell r="R51">
            <v>306717.029</v>
          </cell>
          <cell r="S51">
            <v>0.8174983141865797</v>
          </cell>
        </row>
        <row r="52">
          <cell r="B52">
            <v>8992</v>
          </cell>
          <cell r="C52" t="str">
            <v>RE</v>
          </cell>
          <cell r="D52" t="str">
            <v>REGULATE</v>
          </cell>
          <cell r="E52">
            <v>78677.5</v>
          </cell>
          <cell r="F52">
            <v>5799.8</v>
          </cell>
          <cell r="G52">
            <v>95386.6</v>
          </cell>
          <cell r="H52">
            <v>8817</v>
          </cell>
          <cell r="I52">
            <v>188680.90000000002</v>
          </cell>
          <cell r="J52">
            <v>35454.5638148952</v>
          </cell>
          <cell r="K52">
            <v>6654</v>
          </cell>
          <cell r="L52">
            <v>11038</v>
          </cell>
          <cell r="M52">
            <v>0</v>
          </cell>
          <cell r="N52">
            <v>3833.436185104801</v>
          </cell>
          <cell r="O52">
            <v>8033.900000000009</v>
          </cell>
          <cell r="P52">
            <v>65013.90000000001</v>
          </cell>
          <cell r="Q52">
            <v>30756</v>
          </cell>
          <cell r="R52">
            <v>154423</v>
          </cell>
          <cell r="S52">
            <v>0.818434722327485</v>
          </cell>
        </row>
        <row r="53">
          <cell r="B53">
            <v>5033</v>
          </cell>
          <cell r="C53" t="str">
            <v>RE</v>
          </cell>
          <cell r="I53">
            <v>53610.2</v>
          </cell>
          <cell r="R53">
            <v>48264.3</v>
          </cell>
          <cell r="S53">
            <v>0.9002820358812317</v>
          </cell>
        </row>
        <row r="54">
          <cell r="B54">
            <v>9999</v>
          </cell>
          <cell r="C54" t="str">
            <v>RE</v>
          </cell>
          <cell r="D54" t="str">
            <v>REGULATE</v>
          </cell>
          <cell r="E54">
            <v>3587931.370160002</v>
          </cell>
          <cell r="F54">
            <v>1658758.55474</v>
          </cell>
          <cell r="G54">
            <v>5514118.263999999</v>
          </cell>
          <cell r="H54">
            <v>4389820.690690001</v>
          </cell>
          <cell r="I54">
            <v>15150628.779590007</v>
          </cell>
          <cell r="J54">
            <v>593091.7663274298</v>
          </cell>
          <cell r="K54">
            <v>509173.2917477307</v>
          </cell>
          <cell r="L54">
            <v>1162805.2706889107</v>
          </cell>
          <cell r="M54">
            <v>150789.26100000003</v>
          </cell>
          <cell r="N54">
            <v>194315.93994000007</v>
          </cell>
          <cell r="O54">
            <v>265224.6526400001</v>
          </cell>
          <cell r="P54">
            <v>2875400.1823440716</v>
          </cell>
          <cell r="Q54">
            <v>138436.64551</v>
          </cell>
          <cell r="R54">
            <v>12413665.24275593</v>
          </cell>
          <cell r="S54">
            <v>0.8193498384356731</v>
          </cell>
        </row>
        <row r="56">
          <cell r="B56">
            <v>62</v>
          </cell>
          <cell r="E56">
            <v>71146</v>
          </cell>
          <cell r="F56">
            <v>26526.2</v>
          </cell>
          <cell r="G56">
            <v>113101.8</v>
          </cell>
          <cell r="H56">
            <v>79192.6</v>
          </cell>
          <cell r="I56">
            <v>289966.6</v>
          </cell>
          <cell r="J56">
            <v>18302.058759999993</v>
          </cell>
          <cell r="K56">
            <v>1543.6</v>
          </cell>
          <cell r="L56">
            <v>17801.631999999998</v>
          </cell>
          <cell r="M56">
            <v>10902.42</v>
          </cell>
          <cell r="N56">
            <v>6974.286</v>
          </cell>
          <cell r="O56">
            <v>21200</v>
          </cell>
          <cell r="P56">
            <v>76723.99675999998</v>
          </cell>
          <cell r="Q56">
            <v>0</v>
          </cell>
          <cell r="R56">
            <v>213242.60324</v>
          </cell>
          <cell r="S56">
            <v>0.7354040197733118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K7" sqref="K7:L7"/>
    </sheetView>
  </sheetViews>
  <sheetFormatPr defaultColWidth="9.140625" defaultRowHeight="15"/>
  <cols>
    <col min="2" max="2" width="35.140625" style="0" customWidth="1"/>
    <col min="3" max="3" width="15.8515625" style="0" bestFit="1" customWidth="1"/>
    <col min="4" max="4" width="8.00390625" style="0" bestFit="1" customWidth="1"/>
    <col min="5" max="5" width="15.8515625" style="0" bestFit="1" customWidth="1"/>
    <col min="6" max="6" width="12.28125" style="0" bestFit="1" customWidth="1"/>
    <col min="7" max="7" width="13.28125" style="0" bestFit="1" customWidth="1"/>
    <col min="8" max="8" width="18.7109375" style="0" customWidth="1"/>
    <col min="9" max="9" width="12.00390625" style="0" bestFit="1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4.25" customHeight="1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</row>
    <row r="3" spans="1:10" ht="14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8" t="s">
        <v>2</v>
      </c>
      <c r="B5" s="8" t="s">
        <v>3</v>
      </c>
      <c r="C5" s="8"/>
      <c r="D5" s="8" t="s">
        <v>4</v>
      </c>
      <c r="E5" s="8"/>
      <c r="F5" s="8"/>
      <c r="G5" s="8"/>
      <c r="H5" s="8" t="s">
        <v>67</v>
      </c>
      <c r="I5" s="8" t="s">
        <v>5</v>
      </c>
      <c r="J5" s="4"/>
    </row>
    <row r="6" spans="1:10" ht="14.25" customHeight="1">
      <c r="A6" s="13"/>
      <c r="B6" s="9" t="s">
        <v>6</v>
      </c>
      <c r="C6" s="9" t="s">
        <v>7</v>
      </c>
      <c r="D6" s="9" t="s">
        <v>8</v>
      </c>
      <c r="E6" s="9" t="s">
        <v>7</v>
      </c>
      <c r="F6" s="9" t="s">
        <v>3</v>
      </c>
      <c r="G6" s="9" t="s">
        <v>9</v>
      </c>
      <c r="H6" s="9" t="s">
        <v>10</v>
      </c>
      <c r="I6" s="9" t="s">
        <v>10</v>
      </c>
      <c r="J6" s="4"/>
    </row>
    <row r="7" spans="1:10" ht="14.25" customHeight="1">
      <c r="A7" s="9"/>
      <c r="B7" s="9"/>
      <c r="C7" s="9" t="s">
        <v>11</v>
      </c>
      <c r="D7" s="9" t="s">
        <v>12</v>
      </c>
      <c r="E7" s="9" t="s">
        <v>13</v>
      </c>
      <c r="F7" s="9" t="s">
        <v>14</v>
      </c>
      <c r="G7" s="9" t="s">
        <v>14</v>
      </c>
      <c r="H7" s="9" t="s">
        <v>15</v>
      </c>
      <c r="I7" s="9" t="s">
        <v>15</v>
      </c>
      <c r="J7" s="4"/>
    </row>
    <row r="8" spans="1:10" ht="14.25" customHeight="1">
      <c r="A8" s="10"/>
      <c r="B8" s="10"/>
      <c r="C8" s="11" t="s">
        <v>16</v>
      </c>
      <c r="D8" s="11" t="s">
        <v>17</v>
      </c>
      <c r="E8" s="10" t="s">
        <v>16</v>
      </c>
      <c r="F8" s="12">
        <v>56475884</v>
      </c>
      <c r="G8" s="12">
        <v>333349116</v>
      </c>
      <c r="H8" s="27">
        <v>389825000</v>
      </c>
      <c r="I8" s="10"/>
      <c r="J8" s="4"/>
    </row>
    <row r="9" spans="1:10" ht="14.25" customHeight="1">
      <c r="A9" s="14">
        <v>1</v>
      </c>
      <c r="B9" s="15" t="s">
        <v>18</v>
      </c>
      <c r="C9" s="19">
        <v>313168181.1844282</v>
      </c>
      <c r="D9" s="20">
        <f>VLOOKUP(A9,'[1]Sheet2'!B$3:S$56,18,FALSE)</f>
        <v>0.8211996852836246</v>
      </c>
      <c r="E9" s="19">
        <f>C9*D9</f>
        <v>257173611.82949758</v>
      </c>
      <c r="F9" s="21">
        <f aca="true" t="shared" si="0" ref="F9:F56">+E9/$E$57*$F$8</f>
        <v>1104960.6586151945</v>
      </c>
      <c r="G9" s="21">
        <f aca="true" t="shared" si="1" ref="G9:G55">E9/$E$57*$G$8</f>
        <v>6522034.409663297</v>
      </c>
      <c r="H9" s="21">
        <f>+F9+G9</f>
        <v>7626995.0682784915</v>
      </c>
      <c r="I9" s="21">
        <f aca="true" t="shared" si="2" ref="I9:I55">+H9/12</f>
        <v>635582.9223565409</v>
      </c>
      <c r="J9" s="5"/>
    </row>
    <row r="10" spans="1:10" ht="14.25" customHeight="1">
      <c r="A10" s="13">
        <v>2</v>
      </c>
      <c r="B10" s="16" t="s">
        <v>19</v>
      </c>
      <c r="C10" s="22">
        <v>1328211753.5693884</v>
      </c>
      <c r="D10" s="23">
        <f>VLOOKUP(A10,'[1]Sheet2'!B$3:S$56,18,FALSE)</f>
        <v>0.8607278173552464</v>
      </c>
      <c r="E10" s="22">
        <f aca="true" t="shared" si="3" ref="E10:E56">C10*D10</f>
        <v>1143228803.635364</v>
      </c>
      <c r="F10" s="24">
        <f t="shared" si="0"/>
        <v>4911945.836224796</v>
      </c>
      <c r="G10" s="24">
        <f t="shared" si="1"/>
        <v>28992778.62291481</v>
      </c>
      <c r="H10" s="24">
        <f aca="true" t="shared" si="4" ref="H10:H56">+G10/$G$57*$H$8</f>
        <v>33904724.45913961</v>
      </c>
      <c r="I10" s="24">
        <f t="shared" si="2"/>
        <v>2825393.704928301</v>
      </c>
      <c r="J10" s="5"/>
    </row>
    <row r="11" spans="1:10" ht="14.25" customHeight="1">
      <c r="A11" s="13">
        <v>3</v>
      </c>
      <c r="B11" s="16" t="s">
        <v>20</v>
      </c>
      <c r="C11" s="22">
        <v>269482117.8437039</v>
      </c>
      <c r="D11" s="23">
        <f>VLOOKUP(A11,'[1]Sheet2'!B$3:S$56,18,FALSE)</f>
        <v>0.8226683168254927</v>
      </c>
      <c r="E11" s="22">
        <f t="shared" si="3"/>
        <v>221694400.30104896</v>
      </c>
      <c r="F11" s="24">
        <f t="shared" si="0"/>
        <v>952522.2623943043</v>
      </c>
      <c r="G11" s="24">
        <f t="shared" si="1"/>
        <v>5622266.207279932</v>
      </c>
      <c r="H11" s="24">
        <f t="shared" si="4"/>
        <v>6574788.469674236</v>
      </c>
      <c r="I11" s="24">
        <f t="shared" si="2"/>
        <v>547899.0391395197</v>
      </c>
      <c r="J11" s="5"/>
    </row>
    <row r="12" spans="1:10" ht="14.25" customHeight="1">
      <c r="A12" s="13">
        <v>4</v>
      </c>
      <c r="B12" s="16" t="s">
        <v>21</v>
      </c>
      <c r="C12" s="22">
        <v>486641170.61733913</v>
      </c>
      <c r="D12" s="23">
        <f>VLOOKUP(A12,'[1]Sheet2'!B$3:S$56,18,FALSE)</f>
        <v>0.8092904060940993</v>
      </c>
      <c r="E12" s="22">
        <f t="shared" si="3"/>
        <v>393834030.59101427</v>
      </c>
      <c r="F12" s="24">
        <f t="shared" si="0"/>
        <v>1692129.7124194687</v>
      </c>
      <c r="G12" s="24">
        <f t="shared" si="1"/>
        <v>9987801.940246992</v>
      </c>
      <c r="H12" s="24">
        <f t="shared" si="4"/>
        <v>11679931.65266646</v>
      </c>
      <c r="I12" s="24">
        <f t="shared" si="2"/>
        <v>973327.637722205</v>
      </c>
      <c r="J12" s="5"/>
    </row>
    <row r="13" spans="1:10" ht="14.25" customHeight="1">
      <c r="A13" s="13">
        <v>5</v>
      </c>
      <c r="B13" s="16" t="s">
        <v>22</v>
      </c>
      <c r="C13" s="22">
        <v>348624492.8803089</v>
      </c>
      <c r="D13" s="23">
        <f>VLOOKUP(A13,'[1]Sheet2'!B$3:S$56,18,FALSE)</f>
        <v>0.8192519612499433</v>
      </c>
      <c r="E13" s="22">
        <f t="shared" si="3"/>
        <v>285611299.53195995</v>
      </c>
      <c r="F13" s="24">
        <f t="shared" si="0"/>
        <v>1227144.757946656</v>
      </c>
      <c r="G13" s="24">
        <f t="shared" si="1"/>
        <v>7243226.511789558</v>
      </c>
      <c r="H13" s="24">
        <f t="shared" si="4"/>
        <v>8470371.269736215</v>
      </c>
      <c r="I13" s="24">
        <f t="shared" si="2"/>
        <v>705864.272478018</v>
      </c>
      <c r="J13" s="5"/>
    </row>
    <row r="14" spans="1:10" ht="14.25" customHeight="1">
      <c r="A14" s="13">
        <v>6</v>
      </c>
      <c r="B14" s="16" t="s">
        <v>23</v>
      </c>
      <c r="C14" s="22">
        <v>106397685.87320568</v>
      </c>
      <c r="D14" s="23">
        <f>VLOOKUP(A14,'[1]Sheet2'!B$3:S$56,18,FALSE)</f>
        <v>0.7801892241783278</v>
      </c>
      <c r="E14" s="22">
        <f t="shared" si="3"/>
        <v>83010327.99578577</v>
      </c>
      <c r="F14" s="24">
        <f t="shared" si="0"/>
        <v>356658.4691235658</v>
      </c>
      <c r="G14" s="24">
        <f t="shared" si="1"/>
        <v>2105177.9445586717</v>
      </c>
      <c r="H14" s="24">
        <f t="shared" si="4"/>
        <v>2461836.4136822373</v>
      </c>
      <c r="I14" s="24">
        <f t="shared" si="2"/>
        <v>205153.03447351977</v>
      </c>
      <c r="J14" s="5"/>
    </row>
    <row r="15" spans="1:10" ht="14.25" customHeight="1">
      <c r="A15" s="13">
        <v>63</v>
      </c>
      <c r="B15" s="16" t="s">
        <v>24</v>
      </c>
      <c r="C15" s="22">
        <v>373100287.170584</v>
      </c>
      <c r="D15" s="23">
        <f>VLOOKUP(A15,'[1]Sheet2'!B$3:S$56,18,FALSE)</f>
        <v>0.744997552726621</v>
      </c>
      <c r="E15" s="22">
        <f t="shared" si="3"/>
        <v>277958800.86368465</v>
      </c>
      <c r="F15" s="24">
        <f t="shared" si="0"/>
        <v>1194265.3738279021</v>
      </c>
      <c r="G15" s="24">
        <f t="shared" si="1"/>
        <v>7049155.824368162</v>
      </c>
      <c r="H15" s="24">
        <f t="shared" si="4"/>
        <v>8243421.198196064</v>
      </c>
      <c r="I15" s="24">
        <f t="shared" si="2"/>
        <v>686951.7665163387</v>
      </c>
      <c r="J15" s="5"/>
    </row>
    <row r="16" spans="1:10" ht="14.25" customHeight="1">
      <c r="A16" s="13">
        <v>8</v>
      </c>
      <c r="B16" s="16" t="s">
        <v>25</v>
      </c>
      <c r="C16" s="22">
        <v>501377315.65802616</v>
      </c>
      <c r="D16" s="23">
        <f>VLOOKUP(A16,'[1]Sheet2'!B$3:S$56,18,FALSE)</f>
        <v>0.846359934030023</v>
      </c>
      <c r="E16" s="22">
        <f t="shared" si="3"/>
        <v>424345671.80447704</v>
      </c>
      <c r="F16" s="24">
        <f t="shared" si="0"/>
        <v>1823224.6678109663</v>
      </c>
      <c r="G16" s="24">
        <f t="shared" si="1"/>
        <v>10761590.403510625</v>
      </c>
      <c r="H16" s="24">
        <f t="shared" si="4"/>
        <v>12584815.071321592</v>
      </c>
      <c r="I16" s="24">
        <f t="shared" si="2"/>
        <v>1048734.5892767992</v>
      </c>
      <c r="J16" s="5"/>
    </row>
    <row r="17" spans="1:10" ht="14.25" customHeight="1">
      <c r="A17" s="13">
        <v>9</v>
      </c>
      <c r="B17" s="16" t="s">
        <v>26</v>
      </c>
      <c r="C17" s="22">
        <v>2180444170.341204</v>
      </c>
      <c r="D17" s="23">
        <f>VLOOKUP(A17,'[1]Sheet2'!B$3:S$56,18,FALSE)</f>
        <v>0.8256902011283899</v>
      </c>
      <c r="E17" s="22">
        <f t="shared" si="3"/>
        <v>1800371385.558254</v>
      </c>
      <c r="F17" s="24">
        <f t="shared" si="0"/>
        <v>7735395.314420137</v>
      </c>
      <c r="G17" s="24">
        <f t="shared" si="1"/>
        <v>45658199.701176785</v>
      </c>
      <c r="H17" s="24">
        <f t="shared" si="4"/>
        <v>53393595.01559692</v>
      </c>
      <c r="I17" s="24">
        <f t="shared" si="2"/>
        <v>4449466.251299744</v>
      </c>
      <c r="J17" s="5"/>
    </row>
    <row r="18" spans="1:10" ht="14.25" customHeight="1">
      <c r="A18" s="13">
        <v>10</v>
      </c>
      <c r="B18" s="16" t="s">
        <v>27</v>
      </c>
      <c r="C18" s="22">
        <v>60724526</v>
      </c>
      <c r="D18" s="23">
        <f>VLOOKUP(A18,'[1]Sheet2'!B$3:S$56,18,FALSE)</f>
        <v>0.7828937856168064</v>
      </c>
      <c r="E18" s="22">
        <f t="shared" si="3"/>
        <v>47540854.039926186</v>
      </c>
      <c r="F18" s="24">
        <f t="shared" si="0"/>
        <v>204261.9109223104</v>
      </c>
      <c r="G18" s="24">
        <f t="shared" si="1"/>
        <v>1205656.6912422818</v>
      </c>
      <c r="H18" s="24">
        <f t="shared" si="4"/>
        <v>1409918.6021645924</v>
      </c>
      <c r="I18" s="24">
        <f t="shared" si="2"/>
        <v>117493.21684704936</v>
      </c>
      <c r="J18" s="5"/>
    </row>
    <row r="19" spans="1:10" ht="14.25" customHeight="1">
      <c r="A19" s="13">
        <v>11</v>
      </c>
      <c r="B19" s="16" t="s">
        <v>28</v>
      </c>
      <c r="C19" s="22">
        <v>424028989.8867859</v>
      </c>
      <c r="D19" s="23">
        <f>VLOOKUP(A19,'[1]Sheet2'!B$3:S$56,18,FALSE)</f>
        <v>0.8197587234187668</v>
      </c>
      <c r="E19" s="22">
        <f t="shared" si="3"/>
        <v>347601463.4421408</v>
      </c>
      <c r="F19" s="24">
        <f t="shared" si="0"/>
        <v>1493488.9285424696</v>
      </c>
      <c r="G19" s="24">
        <f t="shared" si="1"/>
        <v>8815323.972359944</v>
      </c>
      <c r="H19" s="24">
        <f t="shared" si="4"/>
        <v>10308812.900902413</v>
      </c>
      <c r="I19" s="24">
        <f t="shared" si="2"/>
        <v>859067.7417418677</v>
      </c>
      <c r="J19" s="5"/>
    </row>
    <row r="20" spans="1:10" ht="14.25" customHeight="1">
      <c r="A20" s="13">
        <v>12</v>
      </c>
      <c r="B20" s="16" t="s">
        <v>29</v>
      </c>
      <c r="C20" s="22">
        <v>723025261.7210007</v>
      </c>
      <c r="D20" s="23">
        <f>VLOOKUP(A20,'[1]Sheet2'!B$3:S$56,18,FALSE)</f>
        <v>0.8243560815454055</v>
      </c>
      <c r="E20" s="22">
        <f t="shared" si="3"/>
        <v>596030271.6106654</v>
      </c>
      <c r="F20" s="24">
        <f t="shared" si="0"/>
        <v>2560877.0541751767</v>
      </c>
      <c r="G20" s="24">
        <f t="shared" si="1"/>
        <v>15115586.365925308</v>
      </c>
      <c r="H20" s="24">
        <f t="shared" si="4"/>
        <v>17676463.420100484</v>
      </c>
      <c r="I20" s="24">
        <f t="shared" si="2"/>
        <v>1473038.618341707</v>
      </c>
      <c r="J20" s="5"/>
    </row>
    <row r="21" spans="1:10" ht="14.25" customHeight="1">
      <c r="A21" s="13">
        <v>13</v>
      </c>
      <c r="B21" s="16" t="s">
        <v>30</v>
      </c>
      <c r="C21" s="22">
        <v>133202605.07895511</v>
      </c>
      <c r="D21" s="23">
        <f>VLOOKUP(A21,'[1]Sheet2'!B$3:S$56,18,FALSE)</f>
        <v>0.792947058468773</v>
      </c>
      <c r="E21" s="22">
        <f t="shared" si="3"/>
        <v>105622613.8777351</v>
      </c>
      <c r="F21" s="24">
        <f t="shared" si="0"/>
        <v>453813.40707839356</v>
      </c>
      <c r="G21" s="24">
        <f t="shared" si="1"/>
        <v>2678635.3282850897</v>
      </c>
      <c r="H21" s="24">
        <f t="shared" si="4"/>
        <v>3132448.735363483</v>
      </c>
      <c r="I21" s="24">
        <f t="shared" si="2"/>
        <v>261037.3946136236</v>
      </c>
      <c r="J21" s="5"/>
    </row>
    <row r="22" spans="1:10" ht="14.25" customHeight="1">
      <c r="A22" s="13">
        <v>15</v>
      </c>
      <c r="B22" s="16" t="s">
        <v>31</v>
      </c>
      <c r="C22" s="22">
        <v>494913592.302172</v>
      </c>
      <c r="D22" s="23">
        <f>VLOOKUP(A22,'[1]Sheet2'!B$3:S$56,18,FALSE)</f>
        <v>0.8195574170878104</v>
      </c>
      <c r="E22" s="22">
        <f t="shared" si="3"/>
        <v>405610105.3888177</v>
      </c>
      <c r="F22" s="24">
        <f t="shared" si="0"/>
        <v>1742726.269631993</v>
      </c>
      <c r="G22" s="24">
        <f t="shared" si="1"/>
        <v>10286448.30795039</v>
      </c>
      <c r="H22" s="24">
        <f t="shared" si="4"/>
        <v>12029174.577582384</v>
      </c>
      <c r="I22" s="24">
        <f t="shared" si="2"/>
        <v>1002431.214798532</v>
      </c>
      <c r="J22" s="5"/>
    </row>
    <row r="23" spans="1:10" ht="14.25" customHeight="1">
      <c r="A23" s="13">
        <v>16</v>
      </c>
      <c r="B23" s="16" t="s">
        <v>32</v>
      </c>
      <c r="C23" s="22">
        <v>259308281.39710367</v>
      </c>
      <c r="D23" s="23">
        <f>VLOOKUP(A23,'[1]Sheet2'!B$3:S$56,18,FALSE)</f>
        <v>0.7975221431116013</v>
      </c>
      <c r="E23" s="22">
        <f t="shared" si="3"/>
        <v>206804096.3064043</v>
      </c>
      <c r="F23" s="24">
        <f t="shared" si="0"/>
        <v>888545.2470549105</v>
      </c>
      <c r="G23" s="24">
        <f t="shared" si="1"/>
        <v>5244641.635565298</v>
      </c>
      <c r="H23" s="24">
        <f t="shared" si="4"/>
        <v>6133186.882620208</v>
      </c>
      <c r="I23" s="24">
        <f t="shared" si="2"/>
        <v>511098.90688501735</v>
      </c>
      <c r="J23" s="5"/>
    </row>
    <row r="24" spans="1:10" ht="14.25" customHeight="1">
      <c r="A24" s="13">
        <v>17</v>
      </c>
      <c r="B24" s="16" t="s">
        <v>33</v>
      </c>
      <c r="C24" s="22">
        <v>46384570</v>
      </c>
      <c r="D24" s="23">
        <f>VLOOKUP(A24,'[1]Sheet2'!B$3:S$56,18,FALSE)</f>
        <v>0.8122172150880244</v>
      </c>
      <c r="E24" s="22">
        <f t="shared" si="3"/>
        <v>37674346.26845552</v>
      </c>
      <c r="F24" s="24">
        <f t="shared" si="0"/>
        <v>161869.9141391253</v>
      </c>
      <c r="G24" s="24">
        <f t="shared" si="1"/>
        <v>955437.7720811473</v>
      </c>
      <c r="H24" s="24">
        <f t="shared" si="4"/>
        <v>1117307.6862202727</v>
      </c>
      <c r="I24" s="24">
        <f t="shared" si="2"/>
        <v>93108.97385168938</v>
      </c>
      <c r="J24" s="5"/>
    </row>
    <row r="25" spans="1:10" ht="14.25" customHeight="1">
      <c r="A25" s="13">
        <v>18</v>
      </c>
      <c r="B25" s="16" t="s">
        <v>34</v>
      </c>
      <c r="C25" s="22">
        <v>174284352.5584863</v>
      </c>
      <c r="D25" s="23">
        <f>VLOOKUP(A25,'[1]Sheet2'!B$3:S$56,18,FALSE)</f>
        <v>0.8392107128281989</v>
      </c>
      <c r="E25" s="22">
        <f t="shared" si="3"/>
        <v>146261295.74540845</v>
      </c>
      <c r="F25" s="24">
        <f t="shared" si="0"/>
        <v>628419.7532051047</v>
      </c>
      <c r="G25" s="24">
        <f t="shared" si="1"/>
        <v>3709249.9376877365</v>
      </c>
      <c r="H25" s="24">
        <f t="shared" si="4"/>
        <v>4337669.690892841</v>
      </c>
      <c r="I25" s="24">
        <f t="shared" si="2"/>
        <v>361472.47424107004</v>
      </c>
      <c r="J25" s="5"/>
    </row>
    <row r="26" spans="1:10" ht="14.25" customHeight="1">
      <c r="A26" s="13">
        <v>19</v>
      </c>
      <c r="B26" s="16" t="s">
        <v>35</v>
      </c>
      <c r="C26" s="22">
        <v>428300441.818577</v>
      </c>
      <c r="D26" s="23">
        <f>VLOOKUP(A26,'[1]Sheet2'!B$3:S$56,18,FALSE)</f>
        <v>0.8136680387212629</v>
      </c>
      <c r="E26" s="22">
        <f t="shared" si="3"/>
        <v>348494380.4779719</v>
      </c>
      <c r="F26" s="24">
        <f t="shared" si="0"/>
        <v>1497325.396012759</v>
      </c>
      <c r="G26" s="24">
        <f t="shared" si="1"/>
        <v>8837968.735915724</v>
      </c>
      <c r="H26" s="24">
        <f t="shared" si="4"/>
        <v>10335294.131928483</v>
      </c>
      <c r="I26" s="24">
        <f t="shared" si="2"/>
        <v>861274.5109940403</v>
      </c>
      <c r="J26" s="5"/>
    </row>
    <row r="27" spans="1:10" ht="14.25" customHeight="1">
      <c r="A27" s="13">
        <v>22</v>
      </c>
      <c r="B27" s="16" t="s">
        <v>36</v>
      </c>
      <c r="C27" s="22">
        <v>295314063.74477935</v>
      </c>
      <c r="D27" s="23">
        <f>VLOOKUP(A27,'[1]Sheet2'!B$3:S$56,18,FALSE)</f>
        <v>0.8281561131733186</v>
      </c>
      <c r="E27" s="22">
        <f t="shared" si="3"/>
        <v>244566147.1962941</v>
      </c>
      <c r="F27" s="24">
        <f t="shared" si="0"/>
        <v>1050791.9889547622</v>
      </c>
      <c r="G27" s="24">
        <f t="shared" si="1"/>
        <v>6202303.634909933</v>
      </c>
      <c r="H27" s="24">
        <f t="shared" si="4"/>
        <v>7253095.623864695</v>
      </c>
      <c r="I27" s="24">
        <f t="shared" si="2"/>
        <v>604424.635322058</v>
      </c>
      <c r="J27" s="5"/>
    </row>
    <row r="28" spans="1:10" ht="14.25" customHeight="1">
      <c r="A28" s="13">
        <v>23</v>
      </c>
      <c r="B28" s="16" t="s">
        <v>37</v>
      </c>
      <c r="C28" s="22">
        <v>571642184.673902</v>
      </c>
      <c r="D28" s="23">
        <f>VLOOKUP(A28,'[1]Sheet2'!B$3:S$56,18,FALSE)</f>
        <v>0.8194137020136646</v>
      </c>
      <c r="E28" s="22">
        <f t="shared" si="3"/>
        <v>468411438.770821</v>
      </c>
      <c r="F28" s="24">
        <f t="shared" si="0"/>
        <v>2012555.674764341</v>
      </c>
      <c r="G28" s="24">
        <f t="shared" si="1"/>
        <v>11879117.378374752</v>
      </c>
      <c r="H28" s="24">
        <f t="shared" si="4"/>
        <v>13891673.053139092</v>
      </c>
      <c r="I28" s="24">
        <f t="shared" si="2"/>
        <v>1157639.4210949244</v>
      </c>
      <c r="J28" s="5"/>
    </row>
    <row r="29" spans="1:10" ht="14.25" customHeight="1">
      <c r="A29" s="13">
        <v>24</v>
      </c>
      <c r="B29" s="16" t="s">
        <v>38</v>
      </c>
      <c r="C29" s="22">
        <v>423555949.3804839</v>
      </c>
      <c r="D29" s="23">
        <f>VLOOKUP(A29,'[1]Sheet2'!B$3:S$56,18,FALSE)</f>
        <v>0.801445250440317</v>
      </c>
      <c r="E29" s="22">
        <f t="shared" si="3"/>
        <v>339456903.9267282</v>
      </c>
      <c r="F29" s="24">
        <f t="shared" si="0"/>
        <v>1458495.3777568336</v>
      </c>
      <c r="G29" s="24">
        <f t="shared" si="1"/>
        <v>8608774.408300126</v>
      </c>
      <c r="H29" s="24">
        <f t="shared" si="4"/>
        <v>10067269.78605696</v>
      </c>
      <c r="I29" s="24">
        <f t="shared" si="2"/>
        <v>838939.14883808</v>
      </c>
      <c r="J29" s="5"/>
    </row>
    <row r="30" spans="1:10" ht="14.25" customHeight="1">
      <c r="A30" s="13">
        <v>27</v>
      </c>
      <c r="B30" s="16" t="s">
        <v>39</v>
      </c>
      <c r="C30" s="22">
        <v>327633590</v>
      </c>
      <c r="D30" s="23">
        <f>VLOOKUP(A30,'[1]Sheet2'!B$3:S$56,18,FALSE)</f>
        <v>0.8064115876759379</v>
      </c>
      <c r="E30" s="22">
        <f t="shared" si="3"/>
        <v>264207523.4878673</v>
      </c>
      <c r="F30" s="24">
        <f t="shared" si="0"/>
        <v>1135182.249405101</v>
      </c>
      <c r="G30" s="24">
        <f t="shared" si="1"/>
        <v>6700417.462045958</v>
      </c>
      <c r="H30" s="24">
        <f t="shared" si="4"/>
        <v>7835599.711451059</v>
      </c>
      <c r="I30" s="24">
        <f t="shared" si="2"/>
        <v>652966.6426209216</v>
      </c>
      <c r="J30" s="5"/>
    </row>
    <row r="31" spans="1:10" ht="14.25" customHeight="1">
      <c r="A31" s="13">
        <v>28</v>
      </c>
      <c r="B31" s="16" t="s">
        <v>40</v>
      </c>
      <c r="C31" s="22">
        <v>164025588.91947484</v>
      </c>
      <c r="D31" s="23">
        <f>VLOOKUP(A31,'[1]Sheet2'!B$3:S$56,18,FALSE)</f>
        <v>0.7938133664288533</v>
      </c>
      <c r="E31" s="22">
        <f t="shared" si="3"/>
        <v>130205704.92064354</v>
      </c>
      <c r="F31" s="24">
        <f t="shared" si="0"/>
        <v>559436.0184977109</v>
      </c>
      <c r="G31" s="24">
        <f t="shared" si="1"/>
        <v>3302073.1862253207</v>
      </c>
      <c r="H31" s="24">
        <f t="shared" si="4"/>
        <v>3861509.2047230313</v>
      </c>
      <c r="I31" s="24">
        <f t="shared" si="2"/>
        <v>321792.4337269193</v>
      </c>
      <c r="J31" s="5"/>
    </row>
    <row r="32" spans="1:10" ht="14.25" customHeight="1">
      <c r="A32" s="13">
        <v>29</v>
      </c>
      <c r="B32" s="16" t="s">
        <v>41</v>
      </c>
      <c r="C32" s="22">
        <v>623374859.9557428</v>
      </c>
      <c r="D32" s="23">
        <f>VLOOKUP(A32,'[1]Sheet2'!B$3:S$56,18,FALSE)</f>
        <v>0.799090426675411</v>
      </c>
      <c r="E32" s="22">
        <f t="shared" si="3"/>
        <v>498132882.8207591</v>
      </c>
      <c r="F32" s="24">
        <f t="shared" si="0"/>
        <v>2140255.504302791</v>
      </c>
      <c r="G32" s="24">
        <f t="shared" si="1"/>
        <v>12632866.098624848</v>
      </c>
      <c r="H32" s="24">
        <f t="shared" si="4"/>
        <v>14773121.602927638</v>
      </c>
      <c r="I32" s="24">
        <f t="shared" si="2"/>
        <v>1231093.4669106365</v>
      </c>
      <c r="J32" s="5"/>
    </row>
    <row r="33" spans="1:10" ht="14.25" customHeight="1">
      <c r="A33" s="13">
        <v>30</v>
      </c>
      <c r="B33" s="16" t="s">
        <v>42</v>
      </c>
      <c r="C33" s="22">
        <v>62886574</v>
      </c>
      <c r="D33" s="23">
        <f>VLOOKUP(A33,'[1]Sheet2'!B$3:S$56,18,FALSE)</f>
        <v>0.7667169694132036</v>
      </c>
      <c r="E33" s="22">
        <f t="shared" si="3"/>
        <v>48216203.434059165</v>
      </c>
      <c r="F33" s="24">
        <f t="shared" si="0"/>
        <v>207163.58697697223</v>
      </c>
      <c r="G33" s="24">
        <f t="shared" si="1"/>
        <v>1222783.8449799707</v>
      </c>
      <c r="H33" s="24">
        <f t="shared" si="4"/>
        <v>1429947.431956943</v>
      </c>
      <c r="I33" s="24">
        <f t="shared" si="2"/>
        <v>119162.28599641191</v>
      </c>
      <c r="J33" s="5"/>
    </row>
    <row r="34" spans="1:10" ht="14.25" customHeight="1">
      <c r="A34" s="13">
        <v>32</v>
      </c>
      <c r="B34" s="16" t="s">
        <v>43</v>
      </c>
      <c r="C34" s="22">
        <v>161802240</v>
      </c>
      <c r="D34" s="23">
        <f>VLOOKUP(A34,'[1]Sheet2'!B$3:S$56,18,FALSE)</f>
        <v>0.8211874457612786</v>
      </c>
      <c r="E34" s="22">
        <f t="shared" si="3"/>
        <v>132869968.18405338</v>
      </c>
      <c r="F34" s="24">
        <f t="shared" si="0"/>
        <v>570883.1730845252</v>
      </c>
      <c r="G34" s="24">
        <f t="shared" si="1"/>
        <v>3369640.0588789624</v>
      </c>
      <c r="H34" s="24">
        <f t="shared" si="4"/>
        <v>3940523.231963488</v>
      </c>
      <c r="I34" s="24">
        <f t="shared" si="2"/>
        <v>328376.9359969573</v>
      </c>
      <c r="J34" s="5"/>
    </row>
    <row r="35" spans="1:10" ht="14.25" customHeight="1">
      <c r="A35" s="13">
        <v>33</v>
      </c>
      <c r="B35" s="16" t="s">
        <v>44</v>
      </c>
      <c r="C35" s="22">
        <v>260083218</v>
      </c>
      <c r="D35" s="23">
        <f>VLOOKUP(A35,'[1]Sheet2'!B$3:S$56,18,FALSE)</f>
        <v>0.8382526321368005</v>
      </c>
      <c r="E35" s="22">
        <f t="shared" si="3"/>
        <v>218015442.06310928</v>
      </c>
      <c r="F35" s="24">
        <f t="shared" si="0"/>
        <v>936715.4146827796</v>
      </c>
      <c r="G35" s="24">
        <f t="shared" si="1"/>
        <v>5528966.229693333</v>
      </c>
      <c r="H35" s="24">
        <f t="shared" si="4"/>
        <v>6465681.644376112</v>
      </c>
      <c r="I35" s="24">
        <f t="shared" si="2"/>
        <v>538806.8036980093</v>
      </c>
      <c r="J35" s="5"/>
    </row>
    <row r="36" spans="1:10" ht="14.25" customHeight="1">
      <c r="A36" s="13">
        <v>34</v>
      </c>
      <c r="B36" s="16" t="s">
        <v>45</v>
      </c>
      <c r="C36" s="22">
        <v>209087101.7505421</v>
      </c>
      <c r="D36" s="23">
        <f>VLOOKUP(A36,'[1]Sheet2'!B$3:S$56,18,FALSE)</f>
        <v>0.8203555852362273</v>
      </c>
      <c r="E36" s="22">
        <f t="shared" si="3"/>
        <v>171525771.72191256</v>
      </c>
      <c r="F36" s="24">
        <f t="shared" si="0"/>
        <v>736969.972708472</v>
      </c>
      <c r="G36" s="24">
        <f t="shared" si="1"/>
        <v>4349968.013265862</v>
      </c>
      <c r="H36" s="24">
        <f t="shared" si="4"/>
        <v>5086937.985974334</v>
      </c>
      <c r="I36" s="24">
        <f t="shared" si="2"/>
        <v>423911.49883119453</v>
      </c>
      <c r="J36" s="5"/>
    </row>
    <row r="37" spans="1:10" ht="14.25" customHeight="1">
      <c r="A37" s="13">
        <v>35</v>
      </c>
      <c r="B37" s="16" t="s">
        <v>46</v>
      </c>
      <c r="C37" s="22">
        <v>149342596.78575373</v>
      </c>
      <c r="D37" s="23">
        <f>VLOOKUP(A37,'[1]Sheet2'!B$3:S$56,18,FALSE)</f>
        <v>0.8229437330616136</v>
      </c>
      <c r="E37" s="22">
        <f t="shared" si="3"/>
        <v>122900554.1039835</v>
      </c>
      <c r="F37" s="24">
        <f t="shared" si="0"/>
        <v>528049.0336502471</v>
      </c>
      <c r="G37" s="24">
        <f t="shared" si="1"/>
        <v>3116811.3910702863</v>
      </c>
      <c r="H37" s="24">
        <f t="shared" si="4"/>
        <v>3644860.4247205337</v>
      </c>
      <c r="I37" s="24">
        <f t="shared" si="2"/>
        <v>303738.36872671114</v>
      </c>
      <c r="J37" s="5"/>
    </row>
    <row r="38" spans="1:10" ht="14.25" customHeight="1">
      <c r="A38" s="13">
        <v>37</v>
      </c>
      <c r="B38" s="16" t="s">
        <v>47</v>
      </c>
      <c r="C38" s="22">
        <v>193140981.63945168</v>
      </c>
      <c r="D38" s="23">
        <f>VLOOKUP(A38,'[1]Sheet2'!B$3:S$56,18,FALSE)</f>
        <v>0.8022461691062286</v>
      </c>
      <c r="E38" s="22">
        <f t="shared" si="3"/>
        <v>154946612.61766654</v>
      </c>
      <c r="F38" s="24">
        <f t="shared" si="0"/>
        <v>665736.697907093</v>
      </c>
      <c r="G38" s="24">
        <f t="shared" si="1"/>
        <v>3929513.343006521</v>
      </c>
      <c r="H38" s="24">
        <f t="shared" si="4"/>
        <v>4595250.040913614</v>
      </c>
      <c r="I38" s="24">
        <f t="shared" si="2"/>
        <v>382937.50340946787</v>
      </c>
      <c r="J38" s="5"/>
    </row>
    <row r="39" spans="1:10" ht="14.25" customHeight="1">
      <c r="A39" s="13">
        <v>38</v>
      </c>
      <c r="B39" s="16" t="s">
        <v>48</v>
      </c>
      <c r="C39" s="22">
        <v>224437621.68014172</v>
      </c>
      <c r="D39" s="23">
        <f>VLOOKUP(A39,'[1]Sheet2'!B$3:S$56,18,FALSE)</f>
        <v>0.8196429758370348</v>
      </c>
      <c r="E39" s="22">
        <f t="shared" si="3"/>
        <v>183958720.12369797</v>
      </c>
      <c r="F39" s="24">
        <f t="shared" si="0"/>
        <v>790388.8237205797</v>
      </c>
      <c r="G39" s="24">
        <f t="shared" si="1"/>
        <v>4665272.980650202</v>
      </c>
      <c r="H39" s="24">
        <f t="shared" si="4"/>
        <v>5455661.804370782</v>
      </c>
      <c r="I39" s="24">
        <f t="shared" si="2"/>
        <v>454638.4836975652</v>
      </c>
      <c r="J39" s="5"/>
    </row>
    <row r="40" spans="1:10" ht="14.25" customHeight="1">
      <c r="A40" s="13">
        <v>39</v>
      </c>
      <c r="B40" s="16" t="s">
        <v>49</v>
      </c>
      <c r="C40" s="22">
        <v>146623686.4405009</v>
      </c>
      <c r="D40" s="23">
        <f>VLOOKUP(A40,'[1]Sheet2'!B$3:S$56,18,FALSE)</f>
        <v>0.8373379065602967</v>
      </c>
      <c r="E40" s="22">
        <f t="shared" si="3"/>
        <v>122773570.65624237</v>
      </c>
      <c r="F40" s="24">
        <f t="shared" si="0"/>
        <v>527503.4422380835</v>
      </c>
      <c r="G40" s="24">
        <f t="shared" si="1"/>
        <v>3113591.035724597</v>
      </c>
      <c r="H40" s="24">
        <f t="shared" si="4"/>
        <v>3641094.4779626806</v>
      </c>
      <c r="I40" s="24">
        <f t="shared" si="2"/>
        <v>303424.53983022337</v>
      </c>
      <c r="J40" s="5"/>
    </row>
    <row r="41" spans="1:10" ht="14.25" customHeight="1">
      <c r="A41" s="13">
        <v>40</v>
      </c>
      <c r="B41" s="16" t="s">
        <v>50</v>
      </c>
      <c r="C41" s="22">
        <v>257748989.345978</v>
      </c>
      <c r="D41" s="23">
        <f>VLOOKUP(A41,'[1]Sheet2'!B$3:S$56,18,FALSE)</f>
        <v>0.7950382509837758</v>
      </c>
      <c r="E41" s="22">
        <f t="shared" si="3"/>
        <v>204920305.68246222</v>
      </c>
      <c r="F41" s="24">
        <f t="shared" si="0"/>
        <v>880451.4363652501</v>
      </c>
      <c r="G41" s="24">
        <f t="shared" si="1"/>
        <v>5196867.887774655</v>
      </c>
      <c r="H41" s="24">
        <f t="shared" si="4"/>
        <v>6077319.324139905</v>
      </c>
      <c r="I41" s="24">
        <f t="shared" si="2"/>
        <v>506443.27701165876</v>
      </c>
      <c r="J41" s="5"/>
    </row>
    <row r="42" spans="1:10" ht="14.25" customHeight="1">
      <c r="A42" s="13">
        <v>43</v>
      </c>
      <c r="B42" s="16" t="s">
        <v>51</v>
      </c>
      <c r="C42" s="22">
        <v>407025929.24665904</v>
      </c>
      <c r="D42" s="23">
        <f>VLOOKUP(A42,'[1]Sheet2'!B$3:S$56,18,FALSE)</f>
        <v>0.8175686255880904</v>
      </c>
      <c r="E42" s="22">
        <f t="shared" si="3"/>
        <v>332771629.55290633</v>
      </c>
      <c r="F42" s="24">
        <f t="shared" si="0"/>
        <v>1429771.7263581867</v>
      </c>
      <c r="G42" s="24">
        <f t="shared" si="1"/>
        <v>8439232.948762616</v>
      </c>
      <c r="H42" s="24">
        <f t="shared" si="4"/>
        <v>9869004.675120803</v>
      </c>
      <c r="I42" s="24">
        <f t="shared" si="2"/>
        <v>822417.0562600669</v>
      </c>
      <c r="J42" s="5"/>
    </row>
    <row r="43" spans="1:10" ht="14.25" customHeight="1">
      <c r="A43" s="13">
        <v>44</v>
      </c>
      <c r="B43" s="16" t="s">
        <v>52</v>
      </c>
      <c r="C43" s="22">
        <v>436688282.2505318</v>
      </c>
      <c r="D43" s="23">
        <f>VLOOKUP(A43,'[1]Sheet2'!B$3:S$56,18,FALSE)</f>
        <v>0.8381386705583471</v>
      </c>
      <c r="E43" s="22">
        <f t="shared" si="3"/>
        <v>366005336.333869</v>
      </c>
      <c r="F43" s="24">
        <f t="shared" si="0"/>
        <v>1572562.1871355656</v>
      </c>
      <c r="G43" s="24">
        <f t="shared" si="1"/>
        <v>9282054.176197885</v>
      </c>
      <c r="H43" s="24">
        <f t="shared" si="4"/>
        <v>10854616.363333449</v>
      </c>
      <c r="I43" s="24">
        <f t="shared" si="2"/>
        <v>904551.3636111207</v>
      </c>
      <c r="J43" s="5"/>
    </row>
    <row r="44" spans="1:10" ht="14.25" customHeight="1">
      <c r="A44" s="13">
        <v>45</v>
      </c>
      <c r="B44" s="16" t="s">
        <v>53</v>
      </c>
      <c r="C44" s="22">
        <v>14464697</v>
      </c>
      <c r="D44" s="23">
        <f>VLOOKUP(A44,'[1]Sheet2'!B$3:S$56,18,FALSE)</f>
        <v>0.7740835910901444</v>
      </c>
      <c r="E44" s="22">
        <f t="shared" si="3"/>
        <v>11196884.597790837</v>
      </c>
      <c r="F44" s="24">
        <f t="shared" si="0"/>
        <v>48108.03445812251</v>
      </c>
      <c r="G44" s="24">
        <f t="shared" si="1"/>
        <v>283957.8528618105</v>
      </c>
      <c r="H44" s="24">
        <f t="shared" si="4"/>
        <v>332065.887319933</v>
      </c>
      <c r="I44" s="24">
        <f t="shared" si="2"/>
        <v>27672.15727666108</v>
      </c>
      <c r="J44" s="5"/>
    </row>
    <row r="45" spans="1:10" ht="14.25" customHeight="1">
      <c r="A45" s="13">
        <v>48</v>
      </c>
      <c r="B45" s="16" t="s">
        <v>54</v>
      </c>
      <c r="C45" s="22">
        <v>290695242.8552728</v>
      </c>
      <c r="D45" s="23">
        <f>VLOOKUP(A45,'[1]Sheet2'!B$3:S$56,18,FALSE)</f>
        <v>0.8334448457807341</v>
      </c>
      <c r="E45" s="22">
        <f t="shared" si="3"/>
        <v>242278451.8507059</v>
      </c>
      <c r="F45" s="24">
        <f t="shared" si="0"/>
        <v>1040962.7792711187</v>
      </c>
      <c r="G45" s="24">
        <f t="shared" si="1"/>
        <v>6144286.688083192</v>
      </c>
      <c r="H45" s="24">
        <f t="shared" si="4"/>
        <v>7185249.467354311</v>
      </c>
      <c r="I45" s="24">
        <f t="shared" si="2"/>
        <v>598770.7889461926</v>
      </c>
      <c r="J45" s="5"/>
    </row>
    <row r="46" spans="1:10" ht="14.25" customHeight="1">
      <c r="A46" s="13">
        <v>49</v>
      </c>
      <c r="B46" s="16" t="s">
        <v>55</v>
      </c>
      <c r="C46" s="22">
        <v>319078205.0499938</v>
      </c>
      <c r="D46" s="23">
        <f>VLOOKUP(A46,'[1]Sheet2'!B$3:S$56,18,FALSE)</f>
        <v>0.8329159781628188</v>
      </c>
      <c r="E46" s="22">
        <f t="shared" si="3"/>
        <v>265765335.26965207</v>
      </c>
      <c r="F46" s="24">
        <f t="shared" si="0"/>
        <v>1141875.473955451</v>
      </c>
      <c r="G46" s="24">
        <f t="shared" si="1"/>
        <v>6739924.244924269</v>
      </c>
      <c r="H46" s="24">
        <f t="shared" si="4"/>
        <v>7881799.71887972</v>
      </c>
      <c r="I46" s="24">
        <f t="shared" si="2"/>
        <v>656816.6432399767</v>
      </c>
      <c r="J46" s="5"/>
    </row>
    <row r="47" spans="1:10" ht="14.25" customHeight="1">
      <c r="A47" s="13">
        <v>51</v>
      </c>
      <c r="B47" s="16" t="s">
        <v>56</v>
      </c>
      <c r="C47" s="22">
        <v>227837679.83808884</v>
      </c>
      <c r="D47" s="23">
        <f>VLOOKUP(A47,'[1]Sheet2'!B$3:S$56,18,FALSE)</f>
        <v>0.793055908500861</v>
      </c>
      <c r="E47" s="22">
        <f t="shared" si="3"/>
        <v>180688018.17472386</v>
      </c>
      <c r="F47" s="24">
        <f t="shared" si="0"/>
        <v>776336.0717528993</v>
      </c>
      <c r="G47" s="24">
        <f t="shared" si="1"/>
        <v>4582326.559735507</v>
      </c>
      <c r="H47" s="24">
        <f t="shared" si="4"/>
        <v>5358662.631488406</v>
      </c>
      <c r="I47" s="24">
        <f t="shared" si="2"/>
        <v>446555.2192907005</v>
      </c>
      <c r="J47" s="5"/>
    </row>
    <row r="48" spans="1:10" ht="14.25" customHeight="1">
      <c r="A48" s="13">
        <v>62</v>
      </c>
      <c r="B48" s="16" t="s">
        <v>57</v>
      </c>
      <c r="C48" s="22">
        <v>266418457.71452308</v>
      </c>
      <c r="D48" s="23">
        <f>VLOOKUP(A48,'[1]Sheet2'!B$3:S$56,18,FALSE)</f>
        <v>0.7354040197733118</v>
      </c>
      <c r="E48" s="22">
        <f t="shared" si="3"/>
        <v>195925204.74506637</v>
      </c>
      <c r="F48" s="24">
        <f t="shared" si="0"/>
        <v>841803.4872798494</v>
      </c>
      <c r="G48" s="24">
        <f t="shared" si="1"/>
        <v>4968748.224117307</v>
      </c>
      <c r="H48" s="24">
        <f t="shared" si="4"/>
        <v>5810551.711397156</v>
      </c>
      <c r="I48" s="24">
        <f t="shared" si="2"/>
        <v>484212.64261642966</v>
      </c>
      <c r="J48" s="5"/>
    </row>
    <row r="49" spans="1:10" ht="14.25" customHeight="1">
      <c r="A49" s="13">
        <v>55</v>
      </c>
      <c r="B49" s="16" t="s">
        <v>58</v>
      </c>
      <c r="C49" s="22">
        <v>126507556.02597414</v>
      </c>
      <c r="D49" s="23">
        <f>VLOOKUP(A49,'[1]Sheet2'!B$3:S$56,18,FALSE)</f>
        <v>0.8116523701663868</v>
      </c>
      <c r="E49" s="22">
        <f t="shared" si="3"/>
        <v>102680157.69243889</v>
      </c>
      <c r="F49" s="24">
        <f t="shared" si="0"/>
        <v>441170.9812038181</v>
      </c>
      <c r="G49" s="24">
        <f t="shared" si="1"/>
        <v>2604013.362396335</v>
      </c>
      <c r="H49" s="24">
        <f t="shared" si="4"/>
        <v>3045184.3436001535</v>
      </c>
      <c r="I49" s="24">
        <f t="shared" si="2"/>
        <v>253765.36196667945</v>
      </c>
      <c r="J49" s="5"/>
    </row>
    <row r="50" spans="1:10" ht="14.25" customHeight="1">
      <c r="A50" s="13">
        <v>60</v>
      </c>
      <c r="B50" s="16" t="s">
        <v>59</v>
      </c>
      <c r="C50" s="22">
        <v>47839296.82111012</v>
      </c>
      <c r="D50" s="23">
        <f>VLOOKUP(A50,'[1]Sheet2'!B$3:S$56,18,FALSE)</f>
        <v>0.8093718940672113</v>
      </c>
      <c r="E50" s="22">
        <f t="shared" si="3"/>
        <v>38719782.27894542</v>
      </c>
      <c r="F50" s="24">
        <f t="shared" si="0"/>
        <v>166361.68782645377</v>
      </c>
      <c r="G50" s="24">
        <f t="shared" si="1"/>
        <v>981950.4830276994</v>
      </c>
      <c r="H50" s="24">
        <f t="shared" si="4"/>
        <v>1148312.170854153</v>
      </c>
      <c r="I50" s="24">
        <f t="shared" si="2"/>
        <v>95692.68090451276</v>
      </c>
      <c r="J50" s="5"/>
    </row>
    <row r="51" spans="1:10" ht="14.25" customHeight="1">
      <c r="A51" s="13">
        <v>61</v>
      </c>
      <c r="B51" s="16" t="s">
        <v>60</v>
      </c>
      <c r="C51" s="22">
        <v>104947074.37656458</v>
      </c>
      <c r="D51" s="23">
        <f>VLOOKUP(A51,'[1]Sheet2'!B$3:S$56,18,FALSE)</f>
        <v>0.8154413989351382</v>
      </c>
      <c r="E51" s="22">
        <f t="shared" si="3"/>
        <v>85578189.14377582</v>
      </c>
      <c r="F51" s="24">
        <f t="shared" si="0"/>
        <v>367691.4266853105</v>
      </c>
      <c r="G51" s="24">
        <f t="shared" si="1"/>
        <v>2170300.0177266295</v>
      </c>
      <c r="H51" s="24">
        <f t="shared" si="4"/>
        <v>2537991.44441194</v>
      </c>
      <c r="I51" s="24">
        <f t="shared" si="2"/>
        <v>211499.28703432833</v>
      </c>
      <c r="J51" s="5"/>
    </row>
    <row r="52" spans="1:10" ht="14.25" customHeight="1">
      <c r="A52" s="13">
        <v>2001</v>
      </c>
      <c r="B52" s="16" t="s">
        <v>61</v>
      </c>
      <c r="C52" s="22">
        <v>121893655.99770494</v>
      </c>
      <c r="D52" s="23">
        <f>VLOOKUP(A52,'[1]Sheet2'!B$3:S$56,18,FALSE)</f>
        <v>0.8420080640542094</v>
      </c>
      <c r="E52" s="22">
        <f t="shared" si="3"/>
        <v>102635441.3071173</v>
      </c>
      <c r="F52" s="24">
        <f t="shared" si="0"/>
        <v>440978.85477908765</v>
      </c>
      <c r="G52" s="24">
        <f t="shared" si="1"/>
        <v>2602879.335457613</v>
      </c>
      <c r="H52" s="24">
        <f t="shared" si="4"/>
        <v>3043858.190236701</v>
      </c>
      <c r="I52" s="24">
        <f t="shared" si="2"/>
        <v>253654.84918639177</v>
      </c>
      <c r="J52" s="5"/>
    </row>
    <row r="53" spans="1:10" ht="14.25" customHeight="1">
      <c r="A53" s="13">
        <v>2004</v>
      </c>
      <c r="B53" s="16" t="s">
        <v>62</v>
      </c>
      <c r="C53" s="22">
        <v>305542699.1473787</v>
      </c>
      <c r="D53" s="23">
        <f>VLOOKUP(A53,'[1]Sheet2'!B$3:S$56,18,FALSE)</f>
        <v>0.8082499068766551</v>
      </c>
      <c r="E53" s="22">
        <f t="shared" si="3"/>
        <v>246954858.13271067</v>
      </c>
      <c r="F53" s="24">
        <f t="shared" si="0"/>
        <v>1061055.2177159388</v>
      </c>
      <c r="G53" s="24">
        <f t="shared" si="1"/>
        <v>6262882.380960974</v>
      </c>
      <c r="H53" s="24">
        <f t="shared" si="4"/>
        <v>7323937.5986769125</v>
      </c>
      <c r="I53" s="24">
        <f t="shared" si="2"/>
        <v>610328.133223076</v>
      </c>
      <c r="J53" s="5"/>
    </row>
    <row r="54" spans="1:10" ht="14.25" customHeight="1">
      <c r="A54" s="13">
        <v>5050</v>
      </c>
      <c r="B54" s="16" t="s">
        <v>63</v>
      </c>
      <c r="C54" s="22">
        <v>391094589.8007908</v>
      </c>
      <c r="D54" s="23">
        <f>VLOOKUP(A54,'[1]Sheet2'!B$3:S$56,18,FALSE)</f>
        <v>0.8174983141865797</v>
      </c>
      <c r="E54" s="22">
        <f t="shared" si="3"/>
        <v>319719167.8496384</v>
      </c>
      <c r="F54" s="24">
        <f t="shared" si="0"/>
        <v>1373691.1021541979</v>
      </c>
      <c r="G54" s="24">
        <f t="shared" si="1"/>
        <v>8108216.855183135</v>
      </c>
      <c r="H54" s="24">
        <f t="shared" si="4"/>
        <v>9481907.957337333</v>
      </c>
      <c r="I54" s="24">
        <f t="shared" si="2"/>
        <v>790158.9964447777</v>
      </c>
      <c r="J54" s="5"/>
    </row>
    <row r="55" spans="1:10" ht="14.25" customHeight="1">
      <c r="A55" s="13">
        <v>8992</v>
      </c>
      <c r="B55" s="16" t="s">
        <v>64</v>
      </c>
      <c r="C55" s="22">
        <v>206658720.67976886</v>
      </c>
      <c r="D55" s="23">
        <f>VLOOKUP(A55,'[1]Sheet2'!B$3:S$56,18,FALSE)</f>
        <v>0.818434722327485</v>
      </c>
      <c r="E55" s="22">
        <f t="shared" si="3"/>
        <v>169136672.67609993</v>
      </c>
      <c r="F55" s="24">
        <f t="shared" si="0"/>
        <v>726705.0764137921</v>
      </c>
      <c r="G55" s="24">
        <f t="shared" si="1"/>
        <v>4289379.424592097</v>
      </c>
      <c r="H55" s="24">
        <f t="shared" si="4"/>
        <v>5016084.501005889</v>
      </c>
      <c r="I55" s="24">
        <f t="shared" si="2"/>
        <v>418007.0417504907</v>
      </c>
      <c r="J55" s="5"/>
    </row>
    <row r="56" spans="1:10" ht="14.25" customHeight="1">
      <c r="A56" s="13">
        <v>5033</v>
      </c>
      <c r="B56" s="16" t="s">
        <v>65</v>
      </c>
      <c r="C56" s="22">
        <v>56010939.39773726</v>
      </c>
      <c r="D56" s="23">
        <f>VLOOKUP(A56,'[1]Sheet2'!B$3:S$56,18,FALSE)</f>
        <v>0.9002820358812317</v>
      </c>
      <c r="E56" s="22">
        <f t="shared" si="3"/>
        <v>50425642.55261519</v>
      </c>
      <c r="F56" s="24">
        <f t="shared" si="0"/>
        <v>216656.56444943708</v>
      </c>
      <c r="G56" s="24">
        <f>E56/$E$57*$G$8</f>
        <v>1278816.1799258755</v>
      </c>
      <c r="H56" s="24">
        <f t="shared" si="4"/>
        <v>1495472.7443753125</v>
      </c>
      <c r="I56" s="24">
        <f>+H56/12</f>
        <v>124622.7286979427</v>
      </c>
      <c r="J56" s="5"/>
    </row>
    <row r="57" spans="1:10" ht="14.25" customHeight="1">
      <c r="A57" s="17">
        <v>9999</v>
      </c>
      <c r="B57" s="18" t="s">
        <v>66</v>
      </c>
      <c r="C57" s="25">
        <f>SUM(C9:C56)</f>
        <v>16045022068.420118</v>
      </c>
      <c r="D57" s="26">
        <f>VLOOKUP(A57,'[1]Sheet2'!B$3:S$56,18,FALSE)</f>
        <v>0.8193498384356731</v>
      </c>
      <c r="E57" s="25">
        <f>SUM(E9:E56)</f>
        <v>13144456281.136967</v>
      </c>
      <c r="F57" s="25">
        <f>+E57/$E$57*$F$8</f>
        <v>56475884</v>
      </c>
      <c r="G57" s="25">
        <f>E57/$E$57*$G$8</f>
        <v>333349116</v>
      </c>
      <c r="H57" s="25">
        <f>SUM(H9:H56)</f>
        <v>389824999.99999994</v>
      </c>
      <c r="I57" s="25">
        <f>SUM(I9:I56)</f>
        <v>32485416.666666664</v>
      </c>
      <c r="J57" s="5"/>
    </row>
    <row r="58" spans="5:8" ht="14.25" customHeight="1">
      <c r="E58" s="6"/>
      <c r="F58" s="7">
        <f>+F57/E57</f>
        <v>0.004296555353228727</v>
      </c>
      <c r="G58" s="7">
        <f>+G57/E57</f>
        <v>0.02536043400124315</v>
      </c>
      <c r="H58" s="6">
        <f>H57/E57</f>
        <v>0.02965698935447187</v>
      </c>
    </row>
    <row r="60" ht="14.25">
      <c r="A60" s="2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2014-07-14T17:13:04Z</dcterms:created>
  <dcterms:modified xsi:type="dcterms:W3CDTF">2014-07-14T17:19:49Z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